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현재_통합_문서"/>
  <mc:AlternateContent xmlns:mc="http://schemas.openxmlformats.org/markup-compatibility/2006">
    <mc:Choice Requires="x15">
      <x15ac:absPath xmlns:x15ac="http://schemas.microsoft.com/office/spreadsheetml/2010/11/ac" url="D:\★재무회계팀 임혜영\★폴더\환경자원부\환경관리소\2026년\02. 2026년 군포환경관리소 쓰레기호퍼 및 램피더 제작 및 보수공사 입찰\공고 최종\"/>
    </mc:Choice>
  </mc:AlternateContent>
  <xr:revisionPtr revIDLastSave="0" documentId="13_ncr:1_{4EF7A6E3-7C55-4ADF-BD3B-4BA56D06A28A}" xr6:coauthVersionLast="36" xr6:coauthVersionMax="36" xr10:uidLastSave="{00000000-0000-0000-0000-000000000000}"/>
  <bookViews>
    <workbookView xWindow="0" yWindow="0" windowWidth="28800" windowHeight="10200" tabRatio="925" xr2:uid="{00000000-000D-0000-FFFF-FFFF00000000}"/>
  </bookViews>
  <sheets>
    <sheet name="工총괄" sheetId="28" r:id="rId1"/>
    <sheet name="내역서" sheetId="51" r:id="rId2"/>
    <sheet name="물량산출서" sheetId="52" r:id="rId3"/>
    <sheet name="지급수수료" sheetId="40" state="hidden" r:id="rId4"/>
    <sheet name="공사이행" sheetId="41" state="hidden" r:id="rId5"/>
    <sheet name="건설하도급대금" sheetId="42" state="hidden" r:id="rId6"/>
    <sheet name="건설기계지급보증" sheetId="37" state="hidden" r:id="rId7"/>
    <sheet name="건설산업기본법(별표1)" sheetId="33" state="hidden" r:id="rId8"/>
    <sheet name="산업안전보건(별표5)" sheetId="32" state="hidden" r:id="rId9"/>
    <sheet name="평균노임단가" sheetId="36" state="hidden" r:id="rId10"/>
    <sheet name="공사손해보험" sheetId="30"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1" hidden="1">#REF!</definedName>
    <definedName name="_Dist_Bin" hidden="1">#REF!</definedName>
    <definedName name="_Dist_Values" localSheetId="1" hidden="1">#REF!</definedName>
    <definedName name="_Dist_Values" hidden="1">#REF!</definedName>
    <definedName name="_Fill" localSheetId="1" hidden="1">#REF!</definedName>
    <definedName name="_Fill" hidden="1">#REF!</definedName>
    <definedName name="_xlnm._FilterDatabase" localSheetId="1" hidden="1">내역서!$A$7:$N$41</definedName>
    <definedName name="_xlnm._FilterDatabase" localSheetId="2" hidden="1">물량산출서!$A$7:$AD$316</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1" hidden="1">#REF!</definedName>
    <definedName name="_Key1" hidden="1">#REF!</definedName>
    <definedName name="_Key2" localSheetId="1" hidden="1">[4]기계!#REF!</definedName>
    <definedName name="_Key2" hidden="1">[4]기계!#REF!</definedName>
    <definedName name="_Key3" localSheetId="1"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1" hidden="1">#REF!</definedName>
    <definedName name="_Parse_In" hidden="1">#REF!</definedName>
    <definedName name="_Parse_Out" localSheetId="1" hidden="1">[5]갑지!#REF!</definedName>
    <definedName name="_Parse_Out" hidden="1">[5]갑지!#REF!</definedName>
    <definedName name="_q45" hidden="1">{"'용역비'!$A$4:$C$8"}</definedName>
    <definedName name="_Regression_Int" hidden="1">1</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ww11" localSheetId="1" hidden="1">#REF!</definedName>
    <definedName name="_ww11" hidden="1">#REF!</definedName>
    <definedName name="_ww22" localSheetId="1" hidden="1">#REF!</definedName>
    <definedName name="_ww22" hidden="1">#REF!</definedName>
    <definedName name="_ww33" localSheetId="1" hidden="1">#REF!</definedName>
    <definedName name="_ww33" hidden="1">#REF!</definedName>
    <definedName name="AA" localSheetId="1">#REF!,#REF!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1">[7]!BringUserToAboutSheet</definedName>
    <definedName name="BringUserToAboutSheet">[7]!BringUserToAboutSheet</definedName>
    <definedName name="BringUserToCode" localSheetId="1">[7]!BringUserToCode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1" hidden="1">#REF!</definedName>
    <definedName name="D021161명지남양주" hidden="1">#REF!</definedName>
    <definedName name="DANGA" localSheetId="1">#REF!,#REF!</definedName>
    <definedName name="DANGA">#REF!,#REF!</definedName>
    <definedName name="datab">'[8]1.우편집중내역서'!$A$3:$D$566</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'[11]20관리비율'!$A$1:$D$25</definedName>
    <definedName name="DW" hidden="1">{"'용역비'!$A$4:$C$8"}</definedName>
    <definedName name="DWD" hidden="1">{#N/A,#N/A,FALSE,"전력간선"}</definedName>
    <definedName name="ED" localSheetId="1"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1" hidden="1">[19]수량산출!#REF!</definedName>
    <definedName name="FHFK" hidden="1">[19]수량산출!#REF!</definedName>
    <definedName name="fhigr" localSheetId="1">[0]!BlankMacro1</definedName>
    <definedName name="fhigr">[0]!BlankMacro1</definedName>
    <definedName name="FHIGR1" localSheetId="1">[0]!BlankMacro1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1" hidden="1">#REF!</definedName>
    <definedName name="GEMCO" hidden="1">#REF!</definedName>
    <definedName name="GERWY">[22]J直材4!$F$5:$G$5</definedName>
    <definedName name="gfdsh">[13]工관리비율!$A$1:$D$24</definedName>
    <definedName name="gfgdfg" localSheetId="1"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1" hidden="1">#REF!</definedName>
    <definedName name="HHH" hidden="1">#REF!</definedName>
    <definedName name="HHHH" localSheetId="1" hidden="1">#REF!</definedName>
    <definedName name="HHHH" hidden="1">#REF!</definedName>
    <definedName name="HIT">'[29]2F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1">[7]!BringUserToCode</definedName>
    <definedName name="ISL공정표">[7]!BringUserToCode</definedName>
    <definedName name="ISO_정렬" localSheetId="1">[31]!ISO_정렬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1">[39]!Macro10</definedName>
    <definedName name="Macro10">[39]!Macro10</definedName>
    <definedName name="Macro12" localSheetId="1">[39]!Macro12</definedName>
    <definedName name="Macro12">[39]!Macro12</definedName>
    <definedName name="Macro13" localSheetId="1">[39]!Macro13</definedName>
    <definedName name="Macro13">[39]!Macro13</definedName>
    <definedName name="Macro14" localSheetId="1">[39]!Macro14</definedName>
    <definedName name="Macro14">[39]!Macro14</definedName>
    <definedName name="MACRO20" localSheetId="1">[39]!Macro2</definedName>
    <definedName name="MACRO20">[39]!Macro2</definedName>
    <definedName name="Macro8" localSheetId="1">[39]!Macro8</definedName>
    <definedName name="Macro8">[39]!Macro8</definedName>
    <definedName name="Macro9" localSheetId="1">[39]!Macro9</definedName>
    <definedName name="Macro9">[39]!Macro9</definedName>
    <definedName name="MATO">'[38]#REF'!$A$10:$F$46</definedName>
    <definedName name="ME">[3]!StartSeller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[40]!Module1.FormPrint</definedName>
    <definedName name="Module1.FormPrint">[40]!Module1.FormPrint</definedName>
    <definedName name="MONEY" localSheetId="1">#REF!,#REF!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[42]수량산출!#REF!</definedName>
    <definedName name="OPOP" hidden="1">[42]수량산출!#REF!</definedName>
    <definedName name="OPP" localSheetId="1" hidden="1">#REF!</definedName>
    <definedName name="OPP" hidden="1">#REF!</definedName>
    <definedName name="OPPP" hidden="1">[43]수량산출!$A$3:$H$8539</definedName>
    <definedName name="pp" localSheetId="1">#REF!,#REF!</definedName>
    <definedName name="pp">#REF!,#REF!</definedName>
    <definedName name="PPP" localSheetId="1" hidden="1">#REF!</definedName>
    <definedName name="PPP" hidden="1">#REF!</definedName>
    <definedName name="_xlnm.Print_Area" localSheetId="6">건설기계지급보증!$A$1:$E$33</definedName>
    <definedName name="_xlnm.Print_Area" localSheetId="7">'건설산업기본법(별표1)'!$A$1:$D$85</definedName>
    <definedName name="_xlnm.Print_Area" localSheetId="5">건설하도급대금!$A$1:$E$26</definedName>
    <definedName name="_xlnm.Print_Area" localSheetId="10">공사손해보험!$A$1:$E$64</definedName>
    <definedName name="_xlnm.Print_Area" localSheetId="4">공사이행!$A$1:$D$25</definedName>
    <definedName name="_xlnm.Print_Area" localSheetId="0">工총괄!$A$1:$M$38</definedName>
    <definedName name="_xlnm.Print_Area" localSheetId="1">내역서!$A$1:$M$41</definedName>
    <definedName name="_xlnm.Print_Area" localSheetId="2">물량산출서!$A$1:$AD$304</definedName>
    <definedName name="_xlnm.Print_Area" localSheetId="8">'산업안전보건(별표5)'!$A$1:$B$134</definedName>
    <definedName name="_xlnm.Print_Area" localSheetId="3">지급수수료!$A$1:$E$17</definedName>
    <definedName name="_xlnm.Print_Area" localSheetId="9">평균노임단가!$A$1:$G$57</definedName>
    <definedName name="_xlnm.Print_Titles" localSheetId="7">'건설산업기본법(별표1)'!$4:$5</definedName>
    <definedName name="_xlnm.Print_Titles" localSheetId="10">공사손해보험!$4:$5</definedName>
    <definedName name="_xlnm.Print_Titles" localSheetId="1">내역서!$3:$6</definedName>
    <definedName name="_xlnm.Print_Titles" localSheetId="2">물량산출서!$3:$6</definedName>
    <definedName name="_xlnm.Print_Titles" localSheetId="9">평균노임단가!$4:$6</definedName>
    <definedName name="printMtitles">'[38]#REF'!$A$1:$IV$2</definedName>
    <definedName name="PROJ">[6]LEGEND!$D$4</definedName>
    <definedName name="q234562456" hidden="1">{"'용역비'!$A$4:$C$8"}</definedName>
    <definedName name="Q3WEE" hidden="1">{#N/A,#N/A,FALSE,"조골재"}</definedName>
    <definedName name="QA" localSheetId="1" hidden="1">#REF!</definedName>
    <definedName name="QA" hidden="1">#REF!</definedName>
    <definedName name="qfedafd">[9]J直材4!$F$5:$G$5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1"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fdgsd" localSheetId="1" hidden="1">#REF!</definedName>
    <definedName name="sfdgsd" hidden="1">#REF!</definedName>
    <definedName name="sfgsdfd" localSheetId="1" hidden="1">#REF!</definedName>
    <definedName name="sfgsdfd" hidden="1">#REF!</definedName>
    <definedName name="SGARETER" localSheetId="1"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tartChart" localSheetId="1">[7]!StartChart</definedName>
    <definedName name="StartChart">[7]!StartChart</definedName>
    <definedName name="StartSeller" localSheetId="1">[7]!StartSeller</definedName>
    <definedName name="StartSeller">[7]!StartSeller</definedName>
    <definedName name="STS" hidden="1">{"'용역비'!$A$4:$C$8"}</definedName>
    <definedName name="SWS" localSheetId="1" hidden="1">#REF!</definedName>
    <definedName name="SWS" hidden="1">#REF!</definedName>
    <definedName name="TEYJ" hidden="1">{"'용역비'!$A$4:$C$8"}</definedName>
    <definedName name="TFUI" hidden="1">{"'용역비'!$A$4:$C$8"}</definedName>
    <definedName name="TN" localSheetId="1" hidden="1">#REF!</definedName>
    <definedName name="TN" hidden="1">#REF!</definedName>
    <definedName name="TON">" Sheet1!$G$54"</definedName>
    <definedName name="tr" localSheetId="1" hidden="1">#REF!</definedName>
    <definedName name="tr" hidden="1">#REF!</definedName>
    <definedName name="TTTT" localSheetId="1"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'[50]1안'!#REF!</definedName>
    <definedName name="가" hidden="1">'[50]1안'!#REF!</definedName>
    <definedName name="가감금액비교표" localSheetId="1">[51]!StartSeller</definedName>
    <definedName name="가감금액비교표">[51]!StartSeller</definedName>
    <definedName name="가나다">[0]!가나다</definedName>
    <definedName name="가나다라">[0]!가나다라</definedName>
    <definedName name="가로등부표2" localSheetId="1">#REF!,#REF!</definedName>
    <definedName name="가로등부표2">#REF!,#REF!</definedName>
    <definedName name="가아" localSheetId="1"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1"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1" hidden="1">'[61](실사조정)총괄'!#REF!</definedName>
    <definedName name="기공" hidden="1">'[61](실사조정)총괄'!#REF!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1" hidden="1">#REF!</definedName>
    <definedName name="ㄴㄱㄹ" hidden="1">#REF!</definedName>
    <definedName name="ㄴ돗ㄱ">[32]J直材4!$F$5:$G$5</definedName>
    <definedName name="ㄴㄹ" localSheetId="1"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ㅇㅁㄴ" localSheetId="1"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ㅈㄱ" localSheetId="1"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1">#REF!,#REF!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1">[67]!단중입력</definedName>
    <definedName name="단중입력">[67]!단중입력</definedName>
    <definedName name="대가" localSheetId="1">#REF!,#REF!</definedName>
    <definedName name="대가">#REF!,#REF!</definedName>
    <definedName name="대강당배관" localSheetId="1"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1">[31]!등록_시작</definedName>
    <definedName name="등록_시작">[31]!등록_시작</definedName>
    <definedName name="등록_취소" localSheetId="1">[31]!등록_취소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'[70]N賃率-職'!$I$5:$I$30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'[71]N賃率-職'!$I$5:$I$30</definedName>
    <definedName name="ㄹㅇ홀옹ㅎㄹ" localSheetId="1"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1" hidden="1">#REF!</definedName>
    <definedName name="ㄹ헝ㄹ" hidden="1">#REF!</definedName>
    <definedName name="ㄹ호" localSheetId="1"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[32]J直材4!$F$5:$G$5</definedName>
    <definedName name="료" hidden="1">{"'용역비'!$A$4:$C$8"}</definedName>
    <definedName name="ㅀㅇㄴ">[72]J直材4!$F$5:$G$5</definedName>
    <definedName name="ㅁ" localSheetId="1" hidden="1">#REF!</definedName>
    <definedName name="ㅁ" hidden="1">#REF!</definedName>
    <definedName name="ㅁㄱ해ㅜ5" localSheetId="1"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[75]!메인_메뉴호출</definedName>
    <definedName name="메인_메뉴호출">[75]!메인_메뉴호출</definedName>
    <definedName name="메인_시작" localSheetId="1">[31]!메인_시작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1" hidden="1">[77]수량산출!#REF!</definedName>
    <definedName name="몰러" hidden="1">[77]수량산출!#REF!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1">[31]!물량집계</definedName>
    <definedName name="물량집계">[31]!물량집계</definedName>
    <definedName name="ㅂㄱㄹㄷㅈㅅㄷ4ㅈ" localSheetId="1"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1" hidden="1">#REF!</definedName>
    <definedName name="ㅂㅈ" hidden="1">#REF!</definedName>
    <definedName name="ㅂㅈㄷㄱ">'[79]20관리비율'!$A$1:$D$25</definedName>
    <definedName name="ㅂㅈㄷㄱㅈㅂ" localSheetId="1"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1"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1" hidden="1">#REF!</definedName>
    <definedName name="비목군집계" hidden="1">#REF!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1"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1"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1" hidden="1">#REF!</definedName>
    <definedName name="ㅇㅇㄹ" hidden="1">#REF!</definedName>
    <definedName name="ㅇㅇㅇㅇ" localSheetId="1" hidden="1">#REF!</definedName>
    <definedName name="ㅇㅇㅇㅇ" hidden="1">#REF!</definedName>
    <definedName name="ㅇㅇㅇㅇㅇㅇㅇㅇㅇㅇ">[0]!ㅇㅇㅇㅇㅇㅇㅇㅇㅇㅇ</definedName>
    <definedName name="ㅇㅎ">'[79]20관리비율'!$A$1:$D$25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1">[84]!아래</definedName>
    <definedName name="아래">[84]!아래</definedName>
    <definedName name="아래1" localSheetId="1">[84]!아래1</definedName>
    <definedName name="아래1">[84]!아래1</definedName>
    <definedName name="아무" hidden="1">{#N/A,#N/A,FALSE,"배수2"}</definedName>
    <definedName name="아무거나" hidden="1">{#N/A,#N/A,FALSE,"배수2"}</definedName>
    <definedName name="아사꾸라방식" localSheetId="1">[84]!아사꾸라방식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1"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1"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1">[91]!이동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1">[84]!이전화면</definedName>
    <definedName name="이전화면">[84]!이전화면</definedName>
    <definedName name="이전화면1" localSheetId="1">[84]!이전화면1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1">#REF!,#REF!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[95]집계표!#REF!</definedName>
    <definedName name="입찰금액안" hidden="1">[95]집계표!#REF!</definedName>
    <definedName name="ㅈ" localSheetId="1" hidden="1">#REF!</definedName>
    <definedName name="ㅈ" hidden="1">#REF!</definedName>
    <definedName name="ㅈ56ㅕ" hidden="1">{"'용역비'!$A$4:$C$8"}</definedName>
    <definedName name="ㅈㄷㄱㄷㄱㄷ" hidden="1">{"'용역비'!$A$4:$C$8"}</definedName>
    <definedName name="ㅈㄷㄴ" localSheetId="1"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1" hidden="1">#REF!</definedName>
    <definedName name="조별유형" hidden="1">#REF!</definedName>
    <definedName name="조사가" localSheetId="1"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1">#REF!,#REF!</definedName>
    <definedName name="진석">#REF!,#REF!</definedName>
    <definedName name="집수정" localSheetId="1"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1" hidden="1">#REF!</definedName>
    <definedName name="철근자료" hidden="1">#REF!</definedName>
    <definedName name="철콘" hidden="1">{#N/A,#N/A,FALSE,"전력간선"}</definedName>
    <definedName name="철콘부대외" hidden="1">{#N/A,#N/A,FALSE,"Sheet1"}</definedName>
    <definedName name="초기화면" localSheetId="1">[84]!초기화면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1"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1">[0]!BlankMacro1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1"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1" hidden="1">#REF!</definedName>
    <definedName name="테스트" hidden="1">#REF!</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[38]기본일위!$A:$IV</definedName>
    <definedName name="토적표" localSheetId="1"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1"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1">#REF!,#REF!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1" hidden="1">[105]입찰안!#REF!</definedName>
    <definedName name="호ㅓㅕㅏ6ㅅ서ㅛㅓ" hidden="1">[105]입찰안!#REF!</definedName>
    <definedName name="홍ㄹㄴㄷㄱ" localSheetId="1"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1">[0]!BlankMacro1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1"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ㄱ" hidden="1">{"'용역비'!$A$4:$C$8"}</definedName>
    <definedName name="ㅡㅁㅊ개14" localSheetId="1">[39]!Macro13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Y9" i="52" l="1"/>
  <c r="Y10" i="52"/>
  <c r="Y11" i="52"/>
  <c r="Y12" i="52"/>
  <c r="Y13" i="52"/>
  <c r="Y14" i="52"/>
  <c r="Y15" i="52"/>
  <c r="Y16" i="52"/>
  <c r="Y17" i="52"/>
  <c r="Y19" i="52"/>
  <c r="Y20" i="52"/>
  <c r="Y22" i="52"/>
  <c r="Y23" i="52"/>
  <c r="Y24" i="52"/>
  <c r="Y26" i="52"/>
  <c r="Y27" i="52"/>
  <c r="Y28" i="52"/>
  <c r="Y29" i="52"/>
  <c r="Y31" i="52"/>
  <c r="Y32" i="52"/>
  <c r="Y33" i="52"/>
  <c r="Y34" i="52"/>
  <c r="Y35" i="52"/>
  <c r="Y36" i="52"/>
  <c r="Y37" i="52"/>
  <c r="Y39" i="52"/>
  <c r="Y40" i="52"/>
  <c r="Y41" i="52"/>
  <c r="Y43" i="52"/>
  <c r="Y44" i="52"/>
  <c r="Y45" i="52"/>
  <c r="Y46" i="52"/>
  <c r="Y48" i="52"/>
  <c r="Y49" i="52"/>
  <c r="Y51" i="52"/>
  <c r="Y52" i="52"/>
  <c r="Y54" i="52"/>
  <c r="Y55" i="52"/>
  <c r="Y56" i="52"/>
  <c r="Y57" i="52"/>
  <c r="Y58" i="52"/>
  <c r="Y60" i="52"/>
  <c r="Y61" i="52"/>
  <c r="Y62" i="52"/>
  <c r="Y63" i="52"/>
  <c r="Y64" i="52"/>
  <c r="Y65" i="52"/>
  <c r="Y66" i="52"/>
  <c r="Y67" i="52"/>
  <c r="Y69" i="52"/>
  <c r="Y70" i="52"/>
  <c r="Y72" i="52"/>
  <c r="Y73" i="52"/>
  <c r="Y74" i="52"/>
  <c r="Y75" i="52"/>
  <c r="Y76" i="52"/>
  <c r="Y77" i="52"/>
  <c r="Y79" i="52"/>
  <c r="Y80" i="52"/>
  <c r="Y81" i="52"/>
  <c r="Y82" i="52"/>
  <c r="Y83" i="52"/>
  <c r="Y84" i="52"/>
  <c r="Y85" i="52"/>
  <c r="Y86" i="52"/>
  <c r="Y87" i="52"/>
  <c r="Y89" i="52"/>
  <c r="Y90" i="52"/>
  <c r="Y91" i="52"/>
  <c r="Y92" i="52"/>
  <c r="Y93" i="52"/>
  <c r="Y94" i="52"/>
  <c r="Y95" i="52"/>
  <c r="Y96" i="52"/>
  <c r="Y97" i="52"/>
  <c r="Y98" i="52"/>
  <c r="Y99" i="52"/>
  <c r="Y100" i="52"/>
  <c r="Y101" i="52"/>
  <c r="Y102" i="52"/>
  <c r="Y103" i="52"/>
  <c r="Y104" i="52"/>
  <c r="Y105" i="52"/>
  <c r="Y106" i="52"/>
  <c r="Y107" i="52"/>
  <c r="Y108" i="52"/>
  <c r="Y109" i="52"/>
  <c r="Y110" i="52"/>
  <c r="Y111" i="52"/>
  <c r="Y112" i="52"/>
  <c r="Y113" i="52"/>
  <c r="Y115" i="52"/>
  <c r="Y116" i="52"/>
  <c r="Y117" i="52"/>
  <c r="Y118" i="52"/>
  <c r="Y119" i="52"/>
  <c r="Y120" i="52"/>
  <c r="Y123" i="52"/>
  <c r="Y124" i="52"/>
  <c r="Y125" i="52"/>
  <c r="Y132" i="52"/>
  <c r="Y133" i="52"/>
  <c r="Y134" i="52"/>
  <c r="Y135" i="52"/>
  <c r="Y136" i="52"/>
  <c r="Y147" i="52"/>
  <c r="Y148" i="52"/>
  <c r="Y149" i="52"/>
  <c r="Y150" i="52"/>
  <c r="Y151" i="52"/>
  <c r="Y152" i="52"/>
  <c r="Y153" i="52"/>
  <c r="Y154" i="52"/>
  <c r="Y155" i="52"/>
  <c r="Y156" i="52"/>
  <c r="Y157" i="52"/>
  <c r="Y158" i="52"/>
  <c r="Y159" i="52"/>
  <c r="Y160" i="52"/>
  <c r="Y161" i="52"/>
  <c r="Y162" i="52"/>
  <c r="Y163" i="52"/>
  <c r="Y164" i="52"/>
  <c r="Y165" i="52"/>
  <c r="Y167" i="52"/>
  <c r="Y168" i="52"/>
  <c r="Y169" i="52"/>
  <c r="Y170" i="52"/>
  <c r="Y171" i="52"/>
  <c r="Y172" i="52"/>
  <c r="Y173" i="52"/>
  <c r="Y174" i="52"/>
  <c r="Y175" i="52"/>
  <c r="Y176" i="52"/>
  <c r="Y177" i="52"/>
  <c r="Y178" i="52"/>
  <c r="Y179" i="52"/>
  <c r="Y180" i="52"/>
  <c r="Y181" i="52"/>
  <c r="Y182" i="52"/>
  <c r="Y183" i="52"/>
  <c r="Y184" i="52"/>
  <c r="Y185" i="52"/>
  <c r="Y187" i="52"/>
  <c r="Y188" i="52"/>
  <c r="Y189" i="52"/>
  <c r="Y190" i="52"/>
  <c r="Y191" i="52"/>
  <c r="Y192" i="52"/>
  <c r="Y193" i="52"/>
  <c r="Y194" i="52"/>
  <c r="Y195" i="52"/>
  <c r="Y196" i="52"/>
  <c r="Y197" i="52"/>
  <c r="Y198" i="52"/>
  <c r="Y199" i="52"/>
  <c r="Y200" i="52"/>
  <c r="Y201" i="52"/>
  <c r="Y202" i="52"/>
  <c r="Y203" i="52"/>
  <c r="Y204" i="52"/>
  <c r="Y205" i="52"/>
  <c r="Y206" i="52"/>
  <c r="Y208" i="52"/>
  <c r="Y209" i="52"/>
  <c r="Y210" i="52"/>
  <c r="Y211" i="52"/>
  <c r="Y212" i="52"/>
  <c r="Y213" i="52"/>
  <c r="Y214" i="52"/>
  <c r="Y215" i="52"/>
  <c r="Y217" i="52"/>
  <c r="Y218" i="52"/>
  <c r="Y219" i="52"/>
  <c r="Y220" i="52"/>
  <c r="Y221" i="52"/>
  <c r="Y222" i="52"/>
  <c r="Y223" i="52"/>
  <c r="Y224" i="52"/>
  <c r="Y225" i="52"/>
  <c r="Y226" i="52"/>
  <c r="Y227" i="52"/>
  <c r="Y229" i="52"/>
  <c r="Y230" i="52"/>
  <c r="Y231" i="52"/>
  <c r="Y232" i="52"/>
  <c r="Y233" i="52"/>
  <c r="Y234" i="52"/>
  <c r="Y235" i="52"/>
  <c r="Y236" i="52"/>
  <c r="Y237" i="52"/>
  <c r="Y238" i="52"/>
  <c r="Y239" i="52"/>
  <c r="Y240" i="52"/>
  <c r="Y241" i="52"/>
  <c r="Y242" i="52"/>
  <c r="Y243" i="52"/>
  <c r="Y244" i="52"/>
  <c r="Y245" i="52"/>
  <c r="Y254" i="52"/>
  <c r="Y256" i="52"/>
  <c r="Y259" i="52"/>
  <c r="Y260" i="52"/>
  <c r="Y261" i="52"/>
  <c r="Y262" i="52"/>
  <c r="Y264" i="52"/>
  <c r="Y265" i="52"/>
  <c r="Y266" i="52"/>
  <c r="Y267" i="52"/>
  <c r="Y268" i="52"/>
  <c r="Y269" i="52"/>
  <c r="Y270" i="52"/>
  <c r="Y271" i="52"/>
  <c r="Y272" i="52"/>
  <c r="Y274" i="52"/>
  <c r="Y275" i="52"/>
  <c r="Y276" i="52"/>
  <c r="Y277" i="52"/>
  <c r="Y280" i="52"/>
  <c r="Y281" i="52"/>
  <c r="Y282" i="52"/>
  <c r="Y283" i="52"/>
  <c r="Y284" i="52"/>
  <c r="Y285" i="52"/>
  <c r="Y286" i="52"/>
  <c r="Y287" i="52"/>
  <c r="A8" i="51" l="1"/>
  <c r="A9" i="51" s="1"/>
  <c r="A10" i="51" s="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E37" i="51"/>
  <c r="E36" i="51"/>
  <c r="E35" i="51"/>
  <c r="E34" i="51"/>
  <c r="E33" i="51"/>
  <c r="E32" i="51"/>
  <c r="E31" i="51"/>
  <c r="E30" i="51"/>
  <c r="E29" i="51"/>
  <c r="E28" i="51"/>
  <c r="E27" i="51"/>
  <c r="E26" i="51"/>
  <c r="E25" i="51"/>
  <c r="E24" i="51"/>
  <c r="E23" i="51"/>
  <c r="E22" i="51"/>
  <c r="E21" i="51"/>
  <c r="E20" i="51"/>
  <c r="E19" i="51"/>
  <c r="E18" i="51"/>
  <c r="E17" i="51"/>
  <c r="E16" i="51"/>
  <c r="E15" i="51"/>
  <c r="E14" i="51"/>
  <c r="E13" i="51"/>
  <c r="AA289" i="52"/>
  <c r="AA287" i="52"/>
  <c r="AA286" i="52"/>
  <c r="AA285" i="52"/>
  <c r="AA284" i="52"/>
  <c r="AA283" i="52"/>
  <c r="AA282" i="52"/>
  <c r="AA281" i="52"/>
  <c r="AA280" i="52"/>
  <c r="AA291" i="52"/>
  <c r="AA290" i="52"/>
  <c r="AA277" i="52"/>
  <c r="AA276" i="52"/>
  <c r="AA275" i="52"/>
  <c r="AA274" i="52"/>
  <c r="AA272" i="52"/>
  <c r="AA271" i="52"/>
  <c r="AA270" i="52"/>
  <c r="AA269" i="52"/>
  <c r="AA268" i="52"/>
  <c r="AA267" i="52"/>
  <c r="AA266" i="52"/>
  <c r="AA265" i="52"/>
  <c r="AA264" i="52"/>
  <c r="AA262" i="52"/>
  <c r="AA261" i="52"/>
  <c r="AA260" i="52"/>
  <c r="AA259" i="52"/>
  <c r="AA256" i="52"/>
  <c r="AA254" i="52"/>
  <c r="AA257" i="52"/>
  <c r="AA255" i="52"/>
  <c r="AA253" i="52"/>
  <c r="AA244" i="52"/>
  <c r="AA233" i="52"/>
  <c r="AA232" i="52"/>
  <c r="AA231" i="52"/>
  <c r="AA230" i="52"/>
  <c r="AA245" i="52"/>
  <c r="AA243" i="52"/>
  <c r="AA242" i="52"/>
  <c r="AA241" i="52"/>
  <c r="AA240" i="52"/>
  <c r="AA239" i="52"/>
  <c r="AA238" i="52"/>
  <c r="AA237" i="52"/>
  <c r="AA236" i="52"/>
  <c r="AA235" i="52"/>
  <c r="AA234" i="52"/>
  <c r="AA229" i="52"/>
  <c r="AA227" i="52"/>
  <c r="AA226" i="52"/>
  <c r="AA225" i="52"/>
  <c r="AA224" i="52"/>
  <c r="AA223" i="52"/>
  <c r="AA222" i="52"/>
  <c r="AA217" i="52"/>
  <c r="AA221" i="52"/>
  <c r="AA220" i="52"/>
  <c r="AA219" i="52"/>
  <c r="AA218" i="52"/>
  <c r="AA211" i="52"/>
  <c r="AA210" i="52"/>
  <c r="AA209" i="52"/>
  <c r="AA215" i="52"/>
  <c r="AA214" i="52"/>
  <c r="AA213" i="52"/>
  <c r="AA212" i="52"/>
  <c r="AA208" i="52"/>
  <c r="AA195" i="52"/>
  <c r="AA194" i="52"/>
  <c r="AA193" i="52"/>
  <c r="AA192" i="52"/>
  <c r="AA191" i="52"/>
  <c r="AA190" i="52"/>
  <c r="AA189" i="52"/>
  <c r="AA206" i="52"/>
  <c r="AA205" i="52"/>
  <c r="AA204" i="52"/>
  <c r="AA203" i="52"/>
  <c r="AA202" i="52"/>
  <c r="AA201" i="52"/>
  <c r="AA200" i="52"/>
  <c r="AA199" i="52"/>
  <c r="AA198" i="52"/>
  <c r="AA197" i="52"/>
  <c r="AA196" i="52"/>
  <c r="AA188" i="52"/>
  <c r="AA187" i="52"/>
  <c r="AA176" i="52"/>
  <c r="AA175" i="52"/>
  <c r="AA174" i="52"/>
  <c r="AA173" i="52"/>
  <c r="AA172" i="52"/>
  <c r="AA171" i="52"/>
  <c r="AA170" i="52"/>
  <c r="AA169" i="52"/>
  <c r="AA185" i="52"/>
  <c r="AA184" i="52"/>
  <c r="AA183" i="52"/>
  <c r="AA182" i="52"/>
  <c r="AA181" i="52"/>
  <c r="AA180" i="52"/>
  <c r="AA179" i="52"/>
  <c r="AA178" i="52"/>
  <c r="AA177" i="52"/>
  <c r="AA168" i="52"/>
  <c r="AA167" i="52"/>
  <c r="AA165" i="52"/>
  <c r="AA164" i="52"/>
  <c r="AA163" i="52"/>
  <c r="AA162" i="52"/>
  <c r="AA161" i="52"/>
  <c r="AA160" i="52"/>
  <c r="AA159" i="52"/>
  <c r="AA158" i="52"/>
  <c r="AA157" i="52"/>
  <c r="AA156" i="52"/>
  <c r="AA155" i="52"/>
  <c r="AA154" i="52"/>
  <c r="AA153" i="52"/>
  <c r="AA152" i="52"/>
  <c r="AA151" i="52"/>
  <c r="AA150" i="52"/>
  <c r="AA149" i="52"/>
  <c r="AA148" i="52"/>
  <c r="AA147" i="52"/>
  <c r="AA140" i="52" l="1"/>
  <c r="AC140" i="52" s="1"/>
  <c r="AA136" i="52"/>
  <c r="AC136" i="52" s="1"/>
  <c r="AA135" i="52"/>
  <c r="AC135" i="52" s="1"/>
  <c r="AA133" i="52"/>
  <c r="AC133" i="52" s="1"/>
  <c r="AA132" i="52"/>
  <c r="AC132" i="52" s="1"/>
  <c r="AA125" i="52"/>
  <c r="AC125" i="52" s="1"/>
  <c r="AA124" i="52"/>
  <c r="AC124" i="52" s="1"/>
  <c r="AA123" i="52"/>
  <c r="AC123" i="52" s="1"/>
  <c r="AA122" i="52"/>
  <c r="AC122" i="52" s="1"/>
  <c r="AA139" i="52"/>
  <c r="AC139" i="52" s="1"/>
  <c r="AA138" i="52"/>
  <c r="AC138" i="52" s="1"/>
  <c r="AA137" i="52"/>
  <c r="AC137" i="52" s="1"/>
  <c r="AA134" i="52"/>
  <c r="AC134" i="52" s="1"/>
  <c r="AA131" i="52"/>
  <c r="AC131" i="52" s="1"/>
  <c r="AA130" i="52"/>
  <c r="AC130" i="52" s="1"/>
  <c r="AA129" i="52"/>
  <c r="AC129" i="52" s="1"/>
  <c r="AA128" i="52"/>
  <c r="AC128" i="52" s="1"/>
  <c r="AA127" i="52"/>
  <c r="AC127" i="52" s="1"/>
  <c r="AA126" i="52"/>
  <c r="AC126" i="52" s="1"/>
  <c r="AA120" i="52"/>
  <c r="AC120" i="52" s="1"/>
  <c r="AA119" i="52"/>
  <c r="AC119" i="52" s="1"/>
  <c r="AA118" i="52"/>
  <c r="AC118" i="52" s="1"/>
  <c r="AA117" i="52"/>
  <c r="AC117" i="52" s="1"/>
  <c r="AA115" i="52"/>
  <c r="AC115" i="52" s="1"/>
  <c r="AA116" i="52"/>
  <c r="AC116" i="52" s="1"/>
  <c r="AA113" i="52"/>
  <c r="AC113" i="52" s="1"/>
  <c r="AA112" i="52"/>
  <c r="AC112" i="52" s="1"/>
  <c r="AA111" i="52"/>
  <c r="AC111" i="52" s="1"/>
  <c r="AA109" i="52"/>
  <c r="AC109" i="52" s="1"/>
  <c r="AA108" i="52"/>
  <c r="AC108" i="52" s="1"/>
  <c r="AA107" i="52"/>
  <c r="AC107" i="52" s="1"/>
  <c r="AA106" i="52"/>
  <c r="AC106" i="52" s="1"/>
  <c r="AA110" i="52"/>
  <c r="AC110" i="52" s="1"/>
  <c r="AA105" i="52"/>
  <c r="AC105" i="52" s="1"/>
  <c r="AA104" i="52"/>
  <c r="AC104" i="52" s="1"/>
  <c r="AA103" i="52"/>
  <c r="AC103" i="52" s="1"/>
  <c r="AA102" i="52"/>
  <c r="AC102" i="52" s="1"/>
  <c r="AA101" i="52"/>
  <c r="AC101" i="52" s="1"/>
  <c r="AA100" i="52"/>
  <c r="AC100" i="52" s="1"/>
  <c r="AA99" i="52"/>
  <c r="AC99" i="52" s="1"/>
  <c r="AA98" i="52"/>
  <c r="AC98" i="52" s="1"/>
  <c r="AA97" i="52"/>
  <c r="AC97" i="52" s="1"/>
  <c r="AA96" i="52"/>
  <c r="AC96" i="52" s="1"/>
  <c r="AA95" i="52"/>
  <c r="AC95" i="52" s="1"/>
  <c r="AA94" i="52"/>
  <c r="AC94" i="52" s="1"/>
  <c r="AA93" i="52"/>
  <c r="AC93" i="52" s="1"/>
  <c r="AA92" i="52"/>
  <c r="AC92" i="52" s="1"/>
  <c r="AA91" i="52"/>
  <c r="AC91" i="52" s="1"/>
  <c r="AA90" i="52"/>
  <c r="AC90" i="52" s="1"/>
  <c r="AA89" i="52"/>
  <c r="AC89" i="52" s="1"/>
  <c r="AA87" i="52"/>
  <c r="AC87" i="52" s="1"/>
  <c r="AA86" i="52"/>
  <c r="AC86" i="52" s="1"/>
  <c r="AA85" i="52"/>
  <c r="AC85" i="52" s="1"/>
  <c r="AA84" i="52"/>
  <c r="AC84" i="52" s="1"/>
  <c r="AA83" i="52"/>
  <c r="AC83" i="52" s="1"/>
  <c r="AA82" i="52"/>
  <c r="AC82" i="52" s="1"/>
  <c r="AA81" i="52"/>
  <c r="AC81" i="52" s="1"/>
  <c r="AA80" i="52"/>
  <c r="AC80" i="52" s="1"/>
  <c r="AA79" i="52"/>
  <c r="AC79" i="52" s="1"/>
  <c r="AA77" i="52"/>
  <c r="AC77" i="52" s="1"/>
  <c r="AA76" i="52"/>
  <c r="AC76" i="52" s="1"/>
  <c r="AA75" i="52"/>
  <c r="AC75" i="52" s="1"/>
  <c r="AA74" i="52"/>
  <c r="AC74" i="52" s="1"/>
  <c r="AA73" i="52"/>
  <c r="AC73" i="52" s="1"/>
  <c r="AA72" i="52"/>
  <c r="AC72" i="52" s="1"/>
  <c r="AA70" i="52"/>
  <c r="AC70" i="52" s="1"/>
  <c r="AA69" i="52"/>
  <c r="AC69" i="52" s="1"/>
  <c r="AA67" i="52"/>
  <c r="AC67" i="52" s="1"/>
  <c r="AA66" i="52"/>
  <c r="AC66" i="52" s="1"/>
  <c r="AA65" i="52"/>
  <c r="AC65" i="52" s="1"/>
  <c r="AA64" i="52"/>
  <c r="AC64" i="52" s="1"/>
  <c r="AA63" i="52"/>
  <c r="AC63" i="52" s="1"/>
  <c r="AA62" i="52"/>
  <c r="AC62" i="52" s="1"/>
  <c r="AA61" i="52"/>
  <c r="AC61" i="52" s="1"/>
  <c r="AA60" i="52"/>
  <c r="AC60" i="52" s="1"/>
  <c r="AA58" i="52"/>
  <c r="AC58" i="52" s="1"/>
  <c r="AA57" i="52"/>
  <c r="AC57" i="52" s="1"/>
  <c r="AA56" i="52"/>
  <c r="AC56" i="52" s="1"/>
  <c r="AA55" i="52"/>
  <c r="AC55" i="52" s="1"/>
  <c r="AA54" i="52"/>
  <c r="AC54" i="52" s="1"/>
  <c r="AA52" i="52"/>
  <c r="AC52" i="52" s="1"/>
  <c r="AA51" i="52"/>
  <c r="AC51" i="52" s="1"/>
  <c r="AA49" i="52"/>
  <c r="AC49" i="52" s="1"/>
  <c r="AA48" i="52"/>
  <c r="AC48" i="52" s="1"/>
  <c r="AA46" i="52"/>
  <c r="AC46" i="52" s="1"/>
  <c r="AA45" i="52"/>
  <c r="AC45" i="52" s="1"/>
  <c r="AA44" i="52"/>
  <c r="AC44" i="52" s="1"/>
  <c r="AA43" i="52"/>
  <c r="AC43" i="52" s="1"/>
  <c r="AA41" i="52"/>
  <c r="AC41" i="52" s="1"/>
  <c r="AA40" i="52"/>
  <c r="AC40" i="52" s="1"/>
  <c r="AA39" i="52"/>
  <c r="AC39" i="52" s="1"/>
  <c r="AA37" i="52"/>
  <c r="AC37" i="52" s="1"/>
  <c r="AA36" i="52"/>
  <c r="AC36" i="52" s="1"/>
  <c r="AA35" i="52"/>
  <c r="AC35" i="52" s="1"/>
  <c r="AA34" i="52"/>
  <c r="AC34" i="52" s="1"/>
  <c r="AA33" i="52"/>
  <c r="AC33" i="52" s="1"/>
  <c r="AA32" i="52"/>
  <c r="AC32" i="52" s="1"/>
  <c r="AA31" i="52"/>
  <c r="AC31" i="52" s="1"/>
  <c r="AA29" i="52"/>
  <c r="AC29" i="52" s="1"/>
  <c r="AA28" i="52"/>
  <c r="AC28" i="52" s="1"/>
  <c r="AA27" i="52"/>
  <c r="AC27" i="52" s="1"/>
  <c r="AA26" i="52"/>
  <c r="AC26" i="52" s="1"/>
  <c r="AA24" i="52"/>
  <c r="AC24" i="52" s="1"/>
  <c r="AA23" i="52"/>
  <c r="AC23" i="52" s="1"/>
  <c r="AA22" i="52"/>
  <c r="AC22" i="52" s="1"/>
  <c r="AA20" i="52"/>
  <c r="AC20" i="52" s="1"/>
  <c r="AA19" i="52"/>
  <c r="AC19" i="52" s="1"/>
  <c r="AA17" i="52"/>
  <c r="AC17" i="52" s="1"/>
  <c r="AA16" i="52"/>
  <c r="AC16" i="52" s="1"/>
  <c r="AA15" i="52"/>
  <c r="AC15" i="52" s="1"/>
  <c r="AA14" i="52"/>
  <c r="AC14" i="52" s="1"/>
  <c r="AA13" i="52"/>
  <c r="AC13" i="52" s="1"/>
  <c r="AA12" i="52"/>
  <c r="AC12" i="52" s="1"/>
  <c r="AA11" i="52"/>
  <c r="AC11" i="52" s="1"/>
  <c r="AA10" i="52"/>
  <c r="AC10" i="52" s="1"/>
  <c r="AA9" i="52"/>
  <c r="AC9" i="52" s="1"/>
  <c r="AC291" i="52"/>
  <c r="AC290" i="52"/>
  <c r="O303" i="52" s="1"/>
  <c r="AC289" i="52"/>
  <c r="AC287" i="52"/>
  <c r="AC286" i="52"/>
  <c r="AC285" i="52"/>
  <c r="AC284" i="52"/>
  <c r="AC283" i="52"/>
  <c r="AC282" i="52"/>
  <c r="AC281" i="52"/>
  <c r="AC280" i="52"/>
  <c r="AC277" i="52"/>
  <c r="AC276" i="52"/>
  <c r="AC275" i="52"/>
  <c r="AC274" i="52"/>
  <c r="AC272" i="52"/>
  <c r="AC271" i="52"/>
  <c r="AC270" i="52"/>
  <c r="AC269" i="52"/>
  <c r="AC268" i="52"/>
  <c r="AC267" i="52"/>
  <c r="AC266" i="52"/>
  <c r="AC265" i="52"/>
  <c r="AC264" i="52"/>
  <c r="AC262" i="52"/>
  <c r="AC261" i="52"/>
  <c r="AC260" i="52"/>
  <c r="AC259" i="52"/>
  <c r="AC257" i="52"/>
  <c r="AC256" i="52"/>
  <c r="AC255" i="52"/>
  <c r="AC254" i="52"/>
  <c r="AC253" i="52"/>
  <c r="AC245" i="52"/>
  <c r="AA251" i="52" s="1"/>
  <c r="AC251" i="52" s="1"/>
  <c r="AA302" i="52" s="1"/>
  <c r="AC302" i="52" s="1"/>
  <c r="E12" i="51" s="1"/>
  <c r="AC244" i="52"/>
  <c r="AA250" i="52" s="1"/>
  <c r="AC250" i="52" s="1"/>
  <c r="AA301" i="52" s="1"/>
  <c r="AC301" i="52" s="1"/>
  <c r="E11" i="51" s="1"/>
  <c r="AC243" i="52"/>
  <c r="AC242" i="52"/>
  <c r="AC241" i="52"/>
  <c r="AC240" i="52"/>
  <c r="AC239" i="52"/>
  <c r="AC238" i="52"/>
  <c r="AC237" i="52"/>
  <c r="AC236" i="52"/>
  <c r="AC235" i="52"/>
  <c r="AC234" i="52"/>
  <c r="AC233" i="52"/>
  <c r="AC232" i="52"/>
  <c r="AC231" i="52"/>
  <c r="AC230" i="52"/>
  <c r="AC229" i="52"/>
  <c r="AC227" i="52"/>
  <c r="AC226" i="52"/>
  <c r="AC225" i="52"/>
  <c r="AC224" i="52"/>
  <c r="AC223" i="52"/>
  <c r="AC222" i="52"/>
  <c r="AC221" i="52"/>
  <c r="AC220" i="52"/>
  <c r="AC219" i="52"/>
  <c r="AC218" i="52"/>
  <c r="AC217" i="52"/>
  <c r="AC215" i="52"/>
  <c r="AC214" i="52"/>
  <c r="AC213" i="52"/>
  <c r="AC212" i="52"/>
  <c r="AC211" i="52"/>
  <c r="AC210" i="52"/>
  <c r="AC209" i="52"/>
  <c r="AC208" i="52"/>
  <c r="AC206" i="52"/>
  <c r="AC205" i="52"/>
  <c r="AC204" i="52"/>
  <c r="AC203" i="52"/>
  <c r="AC202" i="52"/>
  <c r="AC201" i="52"/>
  <c r="AC200" i="52"/>
  <c r="AC199" i="52"/>
  <c r="AC198" i="52"/>
  <c r="AC197" i="52"/>
  <c r="AC196" i="52"/>
  <c r="AC195" i="52"/>
  <c r="AC194" i="52"/>
  <c r="AC193" i="52"/>
  <c r="AC192" i="52"/>
  <c r="AC191" i="52"/>
  <c r="AC190" i="52"/>
  <c r="AC189" i="52"/>
  <c r="AC188" i="52"/>
  <c r="AC187" i="52"/>
  <c r="AC185" i="52"/>
  <c r="AC184" i="52"/>
  <c r="AC183" i="52"/>
  <c r="AC182" i="52"/>
  <c r="AC181" i="52"/>
  <c r="AC180" i="52"/>
  <c r="AC179" i="52"/>
  <c r="AC178" i="52"/>
  <c r="AC177" i="52"/>
  <c r="AC176" i="52"/>
  <c r="AC175" i="52"/>
  <c r="AC174" i="52"/>
  <c r="AC173" i="52"/>
  <c r="AC172" i="52"/>
  <c r="AC171" i="52"/>
  <c r="AC170" i="52"/>
  <c r="AC169" i="52"/>
  <c r="AC168" i="52"/>
  <c r="AC167" i="52"/>
  <c r="AC165" i="52"/>
  <c r="AC164" i="52"/>
  <c r="AC163" i="52"/>
  <c r="AC162" i="52"/>
  <c r="AC161" i="52"/>
  <c r="AC160" i="52"/>
  <c r="AC159" i="52"/>
  <c r="AC158" i="52"/>
  <c r="AC157" i="52"/>
  <c r="AC156" i="52"/>
  <c r="AC155" i="52"/>
  <c r="AC154" i="52"/>
  <c r="AC153" i="52"/>
  <c r="AC152" i="52"/>
  <c r="AC151" i="52"/>
  <c r="AC150" i="52"/>
  <c r="AC149" i="52"/>
  <c r="AC148" i="52"/>
  <c r="AC147" i="52"/>
  <c r="I303" i="52" l="1"/>
  <c r="G304" i="52"/>
  <c r="M304" i="52"/>
  <c r="K304" i="52"/>
  <c r="I304" i="52"/>
  <c r="AA295" i="52"/>
  <c r="AC295" i="52" s="1"/>
  <c r="AA296" i="52"/>
  <c r="AC296" i="52" s="1"/>
  <c r="AA294" i="52"/>
  <c r="AC294" i="52" s="1"/>
  <c r="AA248" i="52"/>
  <c r="AC248" i="52" s="1"/>
  <c r="AA249" i="52"/>
  <c r="AC249" i="52" s="1"/>
  <c r="AA142" i="52"/>
  <c r="AC142" i="52" s="1"/>
  <c r="AA247" i="52"/>
  <c r="AC247" i="52" s="1"/>
  <c r="AA293" i="52"/>
  <c r="AC293" i="52" s="1"/>
  <c r="AA292" i="52"/>
  <c r="AC292" i="52" s="1"/>
  <c r="AA246" i="52"/>
  <c r="AC246" i="52" s="1"/>
  <c r="K303" i="52" s="1"/>
  <c r="AA145" i="52"/>
  <c r="AC145" i="52" s="1"/>
  <c r="AA143" i="52"/>
  <c r="AC143" i="52" s="1"/>
  <c r="AA141" i="52"/>
  <c r="AC141" i="52" s="1"/>
  <c r="G303" i="52" s="1"/>
  <c r="AA144" i="52"/>
  <c r="AC144" i="52" s="1"/>
  <c r="M303" i="52" l="1"/>
  <c r="O304" i="52"/>
  <c r="AA297" i="52"/>
  <c r="AC297" i="52" s="1"/>
  <c r="E7" i="51" s="1"/>
  <c r="AA300" i="52"/>
  <c r="AC300" i="52" s="1"/>
  <c r="E10" i="51" s="1"/>
  <c r="AA303" i="52"/>
  <c r="AC303" i="52" s="1"/>
  <c r="AA304" i="52"/>
  <c r="AC304" i="52" s="1"/>
  <c r="E40" i="51" s="1"/>
  <c r="AA299" i="52"/>
  <c r="AC299" i="52" s="1"/>
  <c r="E9" i="51" s="1"/>
  <c r="AA298" i="52"/>
  <c r="AC298" i="52" s="1"/>
  <c r="E8" i="51" s="1"/>
  <c r="E38" i="51" l="1"/>
  <c r="E39" i="51"/>
  <c r="I11" i="42" l="1"/>
  <c r="J11" i="42" s="1"/>
  <c r="I10" i="42"/>
  <c r="J10" i="42" s="1"/>
  <c r="I9" i="42"/>
  <c r="J9" i="42" s="1"/>
  <c r="I8" i="42"/>
  <c r="J8" i="42" s="1"/>
  <c r="I7" i="42"/>
  <c r="J7" i="42" s="1"/>
  <c r="I6" i="42"/>
  <c r="J6" i="42" s="1"/>
  <c r="K7" i="36" l="1"/>
  <c r="J7" i="36"/>
  <c r="I7" i="36"/>
  <c r="H7" i="36"/>
  <c r="A1" i="37" l="1"/>
  <c r="A14" i="40" s="1"/>
  <c r="A1" i="42"/>
  <c r="A13" i="40" s="1"/>
  <c r="A1" i="41"/>
  <c r="A12" i="40" s="1"/>
  <c r="A1" i="40"/>
  <c r="D15" i="37" l="1"/>
  <c r="A16" i="42"/>
  <c r="A19" i="37" s="1"/>
  <c r="D12" i="42"/>
  <c r="C11" i="41" l="1"/>
  <c r="D8" i="40" l="1"/>
  <c r="D7" i="40" l="1"/>
  <c r="E7" i="40" s="1"/>
  <c r="D6" i="40" l="1"/>
  <c r="E6" i="40" s="1"/>
  <c r="E8" i="40"/>
  <c r="E9" i="40" l="1"/>
</calcChain>
</file>

<file path=xl/sharedStrings.xml><?xml version="1.0" encoding="utf-8"?>
<sst xmlns="http://schemas.openxmlformats.org/spreadsheetml/2006/main" count="2771" uniqueCount="892">
  <si>
    <t>배부대상기준</t>
    <phoneticPr fontId="5" type="noConversion"/>
  </si>
  <si>
    <t>단 위 : %</t>
    <phoneticPr fontId="9" type="noConversion"/>
  </si>
  <si>
    <t>계</t>
    <phoneticPr fontId="5" type="noConversion"/>
  </si>
  <si>
    <t>단 위 : 원</t>
  </si>
  <si>
    <t>비          목</t>
  </si>
  <si>
    <t>금     액</t>
  </si>
  <si>
    <t>비               고</t>
  </si>
  <si>
    <t>순    공    사    원    가</t>
    <phoneticPr fontId="5" type="noConversion"/>
  </si>
  <si>
    <t>직 접 재 료 비</t>
  </si>
  <si>
    <t>간 접 재 료 비</t>
  </si>
  <si>
    <t xml:space="preserve">  1)  소    계</t>
  </si>
  <si>
    <t>직 접 노 무 비</t>
  </si>
  <si>
    <t>간 접 노 무 비</t>
  </si>
  <si>
    <t xml:space="preserve">  2)  소    계</t>
  </si>
  <si>
    <t xml:space="preserve">  3)  소    계</t>
  </si>
  <si>
    <t>4)           계</t>
  </si>
  <si>
    <t>5) 일 반 관 리 비(</t>
    <phoneticPr fontId="5" type="noConversion"/>
  </si>
  <si>
    <t>％)</t>
  </si>
  <si>
    <t>6) 이          윤(</t>
    <phoneticPr fontId="5" type="noConversion"/>
  </si>
  <si>
    <t>7) 합          계</t>
    <phoneticPr fontId="6" type="noConversion"/>
  </si>
  <si>
    <t>8) 부 가 가 치 세(</t>
    <phoneticPr fontId="6" type="noConversion"/>
  </si>
  <si>
    <t>9) 총    원    가</t>
    <phoneticPr fontId="6" type="noConversion"/>
  </si>
  <si>
    <t>주) 부가가치세 포함</t>
    <phoneticPr fontId="6" type="noConversion"/>
  </si>
  <si>
    <t>작업설ㆍ부산물등(△)</t>
    <phoneticPr fontId="5" type="noConversion"/>
  </si>
  <si>
    <t>수 도 광 열 비</t>
    <phoneticPr fontId="5" type="noConversion"/>
  </si>
  <si>
    <t>기  계  경  비</t>
    <phoneticPr fontId="5" type="noConversion"/>
  </si>
  <si>
    <t>보    험    료</t>
    <phoneticPr fontId="5" type="noConversion"/>
  </si>
  <si>
    <t>복 리 후 생 비</t>
    <phoneticPr fontId="5" type="noConversion"/>
  </si>
  <si>
    <t>외 주 가 공 비</t>
    <phoneticPr fontId="5" type="noConversion"/>
  </si>
  <si>
    <t>산업안전보건관리비</t>
    <phoneticPr fontId="5" type="noConversion"/>
  </si>
  <si>
    <t>소  모  품  비</t>
    <phoneticPr fontId="5" type="noConversion"/>
  </si>
  <si>
    <t>여비교통통신비</t>
    <phoneticPr fontId="5" type="noConversion"/>
  </si>
  <si>
    <t>세 금 과 공 과</t>
    <phoneticPr fontId="5" type="noConversion"/>
  </si>
  <si>
    <t>폐기물  처리비</t>
    <phoneticPr fontId="5" type="noConversion"/>
  </si>
  <si>
    <t>도 서 인 쇄 비</t>
    <phoneticPr fontId="5" type="noConversion"/>
  </si>
  <si>
    <t>지 급 수 수 료</t>
    <phoneticPr fontId="5" type="noConversion"/>
  </si>
  <si>
    <t>환 경 보 전 비</t>
    <phoneticPr fontId="5" type="noConversion"/>
  </si>
  <si>
    <t>기타 법정 경비</t>
    <phoneticPr fontId="5" type="noConversion"/>
  </si>
  <si>
    <t>재료비</t>
    <phoneticPr fontId="5" type="noConversion"/>
  </si>
  <si>
    <t>노무비</t>
    <phoneticPr fontId="5"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</si>
  <si>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</si>
  <si>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</si>
  <si>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</si>
  <si>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</si>
  <si>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</si>
  <si>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</si>
  <si>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</si>
  <si>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</si>
  <si>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</si>
  <si>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</si>
  <si>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</si>
  <si>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</si>
  <si>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</si>
  <si>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</si>
  <si>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</si>
  <si>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</si>
  <si>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</si>
  <si>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</si>
  <si>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</si>
  <si>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</si>
  <si>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</si>
  <si>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</si>
  <si>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</si>
  <si>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</si>
  <si>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</si>
  <si>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</si>
  <si>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</si>
  <si>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</si>
  <si>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</si>
  <si>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</si>
  <si>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배부대상기준</t>
    <phoneticPr fontId="5"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</si>
  <si>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</si>
  <si>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</si>
  <si>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</si>
  <si>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</si>
  <si>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</si>
  <si>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</si>
  <si>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</si>
  <si>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</si>
  <si>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</si>
  <si>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</si>
  <si>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</si>
  <si>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</si>
  <si>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</si>
  <si>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</si>
  <si>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</si>
  <si>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</si>
  <si>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</si>
  <si>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</si>
  <si>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</si>
  <si>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</si>
  <si>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</si>
  <si>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</si>
  <si>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</si>
  <si>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</si>
  <si>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</si>
  <si>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</si>
  <si>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</si>
  <si>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</si>
  <si>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비고</t>
  </si>
  <si>
    <t>별표5 】건설공사의 종류 예시표</t>
  </si>
  <si>
    <t>공사종류</t>
  </si>
  <si>
    <t>내 용 예 시</t>
  </si>
  <si>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</si>
  <si>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</si>
  <si>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</si>
  <si>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</si>
  <si>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</si>
  <si>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</si>
  <si>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</si>
  <si>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</si>
  <si>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</si>
  <si>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</si>
  <si>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</si>
  <si>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</si>
  <si>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</si>
  <si>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</si>
  <si>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</si>
  <si>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</si>
  <si>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</si>
  <si>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</si>
  <si>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</si>
  <si>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</si>
  <si>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</si>
  <si>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</si>
  <si>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</si>
  <si>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</si>
  <si>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</si>
  <si>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</si>
  <si>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</si>
  <si>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</si>
  <si>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</si>
  <si>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</si>
  <si>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</si>
  <si>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</si>
  <si>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</si>
  <si>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</si>
  <si>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</si>
  <si>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</si>
  <si>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</si>
  <si>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</si>
  <si>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</si>
  <si>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</si>
  <si>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</si>
  <si>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</si>
  <si>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</si>
  <si>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</si>
  <si>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</si>
  <si>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</si>
  <si>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</si>
  <si>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</si>
  <si>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</si>
  <si>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</si>
  <si>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</si>
  <si>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</si>
  <si>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</si>
  <si>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 xml:space="preserve">  단 위 : 원</t>
  </si>
  <si>
    <t>배 부 대 상</t>
  </si>
  <si>
    <t>배부대상액</t>
  </si>
  <si>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</si>
  <si>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</si>
  <si>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</si>
  <si>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</si>
  <si>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</si>
  <si>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</si>
  <si>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</si>
  <si>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</si>
  <si>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</si>
  <si>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</si>
  <si>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</si>
  <si>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</si>
  <si>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</si>
  <si>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</si>
  <si>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</si>
  <si>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</si>
  <si>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</si>
  <si>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</si>
  <si>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</si>
  <si>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</si>
  <si>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</si>
  <si>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</si>
  <si>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</si>
  <si>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</si>
  <si>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</si>
  <si>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</si>
  <si>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</si>
  <si>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</si>
  <si>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</si>
  <si>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</si>
  <si>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</si>
  <si>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</si>
  <si>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</si>
  <si>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</si>
  <si>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</si>
  <si>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</si>
  <si>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</si>
  <si>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</si>
  <si>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</si>
  <si>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</si>
  <si>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</si>
  <si>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</si>
  <si>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</si>
  <si>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</si>
  <si>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</si>
  <si>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</si>
  <si>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</si>
  <si>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</si>
  <si>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</si>
  <si>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</si>
  <si>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</si>
  <si>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</si>
  <si>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</si>
  <si>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</si>
  <si>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</si>
  <si>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</si>
  <si>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</si>
  <si>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주4) 적용제외 : 문화재 수리공사, 전기, 정보통신, 소방시설</t>
    <phoneticPr fontId="5"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</si>
  <si>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</si>
  <si>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</si>
  <si>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</si>
  <si>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</si>
  <si>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</si>
  <si>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</si>
  <si>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</si>
  <si>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</si>
  <si>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</si>
  <si>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</si>
  <si>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</si>
  <si>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</si>
  <si>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</si>
  <si>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</si>
  <si>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</si>
  <si>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</si>
  <si>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</si>
  <si>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</si>
  <si>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</si>
  <si>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</si>
  <si>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</si>
  <si>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</si>
  <si>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</si>
  <si>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</si>
  <si>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</si>
  <si>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</si>
  <si>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</si>
  <si>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</si>
  <si>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</si>
  <si>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</si>
  <si>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</si>
  <si>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</si>
  <si>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</si>
  <si>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</si>
  <si>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</si>
  <si>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</si>
  <si>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</si>
  <si>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</si>
  <si>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</si>
  <si>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</si>
  <si>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</si>
  <si>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</si>
  <si>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</si>
  <si>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</si>
  <si>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</si>
  <si>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</si>
  <si>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</si>
  <si>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2017. 1. 1 (2016년 9월)</t>
  </si>
  <si>
    <t>2016. 9. 1 (2016년 5월)</t>
  </si>
  <si>
    <t>2016. 1. 1 (2015년 9월)</t>
  </si>
  <si>
    <t>2015. 9. 1 (2015년 5월)</t>
  </si>
  <si>
    <t>2015. 1. 1 (2014년 9월)</t>
  </si>
  <si>
    <t>2014. 9. 1 (2014년 5월)</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</si>
  <si>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</si>
  <si>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</si>
  <si>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</si>
  <si>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</si>
  <si>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</si>
  <si>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</si>
  <si>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</si>
  <si>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</si>
  <si>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</si>
  <si>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</si>
  <si>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</si>
  <si>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</si>
  <si>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</si>
  <si>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</si>
  <si>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</si>
  <si>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</si>
  <si>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</si>
  <si>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</si>
  <si>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</si>
  <si>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</si>
  <si>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</si>
  <si>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</si>
  <si>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</si>
  <si>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</si>
  <si>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</si>
  <si>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</si>
  <si>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</si>
  <si>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</si>
  <si>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</si>
  <si>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</si>
  <si>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</si>
  <si>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</si>
  <si>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</si>
  <si>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</si>
  <si>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</si>
  <si>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</si>
  <si>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</si>
  <si>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</si>
  <si>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</si>
  <si>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</si>
  <si>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</si>
  <si>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</si>
  <si>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</si>
  <si>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</si>
  <si>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</si>
  <si>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</si>
  <si>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</si>
  <si>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</si>
  <si>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</si>
  <si>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</si>
  <si>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</si>
  <si>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</si>
  <si>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</si>
  <si>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</si>
  <si>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</si>
  <si>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</si>
  <si>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</si>
  <si>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</si>
  <si>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</si>
  <si>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</si>
  <si>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</si>
  <si>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</si>
  <si>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</si>
  <si>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</si>
  <si>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</si>
  <si>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</si>
  <si>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</si>
  <si>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</si>
  <si>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</si>
  <si>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</si>
  <si>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</si>
  <si>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</si>
  <si>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</si>
  <si>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</si>
  <si>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</si>
  <si>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</si>
  <si>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</si>
  <si>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</si>
  <si>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</si>
  <si>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</si>
  <si>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</si>
  <si>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</si>
  <si>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</si>
  <si>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</si>
  <si>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</si>
  <si>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</si>
  <si>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</si>
  <si>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</si>
  <si>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</si>
  <si>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</si>
  <si>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</si>
  <si>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</si>
  <si>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</si>
  <si>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</si>
  <si>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</si>
  <si>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</si>
  <si>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</si>
  <si>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</si>
  <si>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</si>
  <si>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</si>
  <si>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</si>
  <si>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</si>
  <si>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</si>
  <si>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</si>
  <si>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</si>
  <si>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</si>
  <si>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</si>
  <si>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</si>
  <si>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</si>
  <si>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</si>
  <si>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</si>
  <si>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</si>
  <si>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</si>
  <si>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</si>
  <si>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</si>
  <si>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</si>
  <si>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</si>
  <si>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</si>
  <si>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</si>
  <si>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</si>
  <si>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</si>
  <si>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</si>
  <si>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</si>
  <si>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</si>
  <si>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</si>
  <si>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</si>
  <si>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</si>
  <si>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</si>
  <si>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</si>
  <si>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</si>
  <si>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</si>
  <si>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</si>
  <si>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</si>
  <si>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</si>
  <si>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</si>
  <si>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</si>
  <si>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</si>
  <si>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</si>
  <si>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</si>
  <si>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</si>
  <si>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</si>
  <si>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</si>
  <si>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</si>
  <si>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</si>
  <si>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</si>
  <si>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</si>
  <si>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</si>
  <si>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</si>
  <si>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</si>
  <si>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</si>
  <si>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</si>
  <si>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</si>
  <si>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</si>
  <si>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</si>
  <si>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</si>
  <si>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</si>
  <si>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</si>
  <si>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</si>
  <si>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</si>
  <si>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Ⅳ. 공사원가계산서(총괄)</t>
    <phoneticPr fontId="6" type="noConversion"/>
  </si>
  <si>
    <t>2020. 9. 1 (2020년 5월)</t>
    <phoneticPr fontId="5"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</si>
  <si>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</si>
  <si>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</si>
  <si>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</si>
  <si>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</si>
  <si>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</si>
  <si>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</si>
  <si>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</si>
  <si>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</si>
  <si>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</si>
  <si>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</si>
  <si>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</si>
  <si>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</si>
  <si>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</si>
  <si>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</si>
  <si>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</si>
  <si>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</si>
  <si>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</si>
  <si>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</si>
  <si>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</si>
  <si>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</si>
  <si>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</si>
  <si>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</si>
  <si>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</si>
  <si>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</si>
  <si>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</si>
  <si>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</si>
  <si>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</si>
  <si>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</si>
  <si>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</si>
  <si>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</si>
  <si>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</si>
  <si>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</si>
  <si>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</si>
  <si>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</si>
  <si>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</si>
  <si>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</si>
  <si>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</si>
  <si>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</si>
  <si>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</si>
  <si>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</si>
  <si>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</si>
  <si>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</si>
  <si>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</si>
  <si>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</si>
  <si>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</si>
  <si>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</si>
  <si>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</si>
  <si>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</si>
  <si>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</si>
  <si>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</si>
  <si>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</si>
  <si>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</si>
  <si>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</si>
  <si>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</si>
  <si>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</si>
  <si>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</si>
  <si>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</si>
  <si>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</si>
  <si>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</si>
  <si>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</si>
  <si>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</si>
  <si>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</si>
  <si>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</si>
  <si>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</si>
  <si>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</si>
  <si>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</si>
  <si>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</si>
  <si>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</si>
  <si>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</si>
  <si>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</si>
  <si>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</si>
  <si>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</si>
  <si>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</si>
  <si>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</si>
  <si>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</si>
  <si>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</si>
  <si>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</si>
  <si>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</si>
  <si>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</si>
  <si>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</si>
  <si>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</si>
  <si>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</si>
  <si>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</si>
  <si>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</si>
  <si>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</si>
  <si>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</si>
  <si>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</si>
  <si>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</si>
  <si>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</si>
  <si>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</si>
  <si>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</si>
  <si>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</si>
  <si>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</si>
  <si>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</si>
  <si>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</si>
  <si>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</si>
  <si>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</si>
  <si>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</si>
  <si>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</si>
  <si>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</si>
  <si>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</si>
  <si>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</si>
  <si>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</si>
  <si>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</si>
  <si>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</si>
  <si>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</si>
  <si>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</si>
  <si>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</si>
  <si>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</si>
  <si>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</si>
  <si>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</si>
  <si>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</si>
  <si>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</si>
  <si>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</si>
  <si>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</si>
  <si>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</si>
  <si>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</si>
  <si>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</si>
  <si>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</si>
  <si>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</si>
  <si>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</si>
  <si>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</si>
  <si>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</si>
  <si>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</si>
  <si>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</si>
  <si>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</si>
  <si>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</si>
  <si>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</si>
  <si>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</si>
  <si>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</si>
  <si>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</si>
  <si>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</si>
  <si>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</si>
  <si>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</si>
  <si>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</si>
  <si>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</si>
  <si>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</si>
  <si>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</si>
  <si>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</si>
  <si>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</si>
  <si>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</si>
  <si>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</si>
  <si>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</si>
  <si>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</si>
  <si>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</si>
  <si>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</si>
  <si>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</si>
  <si>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</si>
  <si>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</si>
  <si>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</si>
  <si>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</si>
  <si>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</si>
  <si>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</si>
  <si>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</si>
  <si>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</si>
  <si>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</si>
  <si>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</si>
  <si>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</si>
  <si>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</si>
  <si>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</si>
  <si>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</si>
  <si>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</si>
  <si>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</si>
  <si>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</si>
  <si>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</si>
  <si>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</si>
  <si>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</si>
  <si>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</si>
  <si>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</si>
  <si>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</si>
  <si>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</si>
  <si>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</si>
  <si>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</si>
  <si>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</si>
  <si>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</si>
  <si>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</si>
  <si>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</si>
  <si>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</si>
  <si>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</si>
  <si>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</si>
  <si>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</si>
  <si>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</si>
  <si>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주3) 적용제외 : 전문공사, 문화재수리공사</t>
    <phoneticPr fontId="5" type="noConversion"/>
  </si>
  <si>
    <t>구  분</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</si>
  <si>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</si>
  <si>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</si>
  <si>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</si>
  <si>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</si>
  <si>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</si>
  <si>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</si>
  <si>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</si>
  <si>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</si>
  <si>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</si>
  <si>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</si>
  <si>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</si>
  <si>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</si>
  <si>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</si>
  <si>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</si>
  <si>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</si>
  <si>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수량</t>
    <phoneticPr fontId="5" type="noConversion"/>
  </si>
  <si>
    <t>정미량</t>
    <phoneticPr fontId="82" type="noConversion"/>
  </si>
  <si>
    <t>할증</t>
    <phoneticPr fontId="82" type="noConversion"/>
  </si>
  <si>
    <t>소요량</t>
    <phoneticPr fontId="82" type="noConversion"/>
  </si>
  <si>
    <t>주5) 적용시기 : 2024년 1월 1일부터 2024년 12월 31일까지</t>
    <phoneticPr fontId="5" type="noConversion"/>
  </si>
  <si>
    <t xml:space="preserve">     - 조달청 원가계산 제비율 기준 참조(2025.1.1. 기초금액 발표분부터 적용)</t>
    <phoneticPr fontId="5" type="noConversion"/>
  </si>
  <si>
    <t>EA</t>
  </si>
  <si>
    <t>TON</t>
  </si>
  <si>
    <t>일반기기철거</t>
  </si>
  <si>
    <t>재사용을 고려할 경우</t>
  </si>
  <si>
    <t>현장제작 설치(일반철재)</t>
  </si>
  <si>
    <t>잡철물 제작 및 설치</t>
  </si>
  <si>
    <t>㎡</t>
  </si>
  <si>
    <t>도장</t>
  </si>
  <si>
    <t>2회</t>
  </si>
  <si>
    <t>1-1</t>
  </si>
  <si>
    <t>1-2</t>
  </si>
  <si>
    <t>1-3</t>
  </si>
  <si>
    <t>1-4</t>
  </si>
  <si>
    <t>1-5</t>
  </si>
  <si>
    <t>1-6</t>
  </si>
  <si>
    <t>1-7</t>
  </si>
  <si>
    <t>1-8</t>
  </si>
  <si>
    <t>1-9</t>
  </si>
  <si>
    <t>2-1</t>
  </si>
  <si>
    <t>2-2</t>
  </si>
  <si>
    <t>3-1</t>
  </si>
  <si>
    <t>3-2</t>
  </si>
  <si>
    <t>3-3</t>
  </si>
  <si>
    <t>4-1</t>
  </si>
  <si>
    <t>4-2</t>
  </si>
  <si>
    <t>4-3</t>
  </si>
  <si>
    <t>4-4</t>
  </si>
  <si>
    <t>5-1</t>
  </si>
  <si>
    <t>5-2</t>
  </si>
  <si>
    <t>5-3</t>
  </si>
  <si>
    <t>5-4</t>
  </si>
  <si>
    <t>5-5</t>
  </si>
  <si>
    <t>5-6</t>
  </si>
  <si>
    <t>5-7</t>
  </si>
  <si>
    <t>6-1</t>
  </si>
  <si>
    <t>6-2</t>
  </si>
  <si>
    <t>6-3</t>
  </si>
  <si>
    <t>7-1</t>
  </si>
  <si>
    <t>7-2</t>
  </si>
  <si>
    <t>7-3</t>
  </si>
  <si>
    <t>7-4</t>
  </si>
  <si>
    <t>9-1</t>
  </si>
  <si>
    <t>9-2</t>
  </si>
  <si>
    <t>10-1</t>
  </si>
  <si>
    <t>10-2</t>
  </si>
  <si>
    <t>11-1</t>
  </si>
  <si>
    <t>11-2</t>
  </si>
  <si>
    <t>11-3</t>
  </si>
  <si>
    <t>11-4</t>
  </si>
  <si>
    <t>11-5</t>
  </si>
  <si>
    <t>12-1</t>
  </si>
  <si>
    <t>12-2</t>
  </si>
  <si>
    <t>12-3</t>
  </si>
  <si>
    <t>12-4</t>
  </si>
  <si>
    <t>12-5</t>
  </si>
  <si>
    <t>12-6</t>
  </si>
  <si>
    <t>12-7</t>
  </si>
  <si>
    <t>12-8</t>
  </si>
  <si>
    <t>13-1</t>
  </si>
  <si>
    <t>RAIL BASE</t>
  </si>
  <si>
    <t>CHANNEL</t>
  </si>
  <si>
    <t>SS400</t>
  </si>
  <si>
    <t>STEEL PLATE</t>
  </si>
  <si>
    <t>TABLE LINER BASE (CENTER PART)</t>
  </si>
  <si>
    <t>H-BEAM</t>
  </si>
  <si>
    <t>CENTER ANCHOR BEAM</t>
  </si>
  <si>
    <t>TABLE LINER BASE(BOTH SIDE PART)</t>
  </si>
  <si>
    <t xml:space="preserve">FRAME DETAIL TABLE(BOTH SIDE) </t>
  </si>
  <si>
    <t>ANGLE</t>
  </si>
  <si>
    <t>TABLE LINER BASE(FRONT PART)</t>
  </si>
  <si>
    <t>TABLE FRONT RAIL</t>
  </si>
  <si>
    <t>TABLE REAR STAY BAR</t>
  </si>
  <si>
    <t>TABLE MIDDLE STAY BAR</t>
  </si>
  <si>
    <t>TABLE FRONT STAY BAR</t>
  </si>
  <si>
    <t>TABLE HYD.SYLINDER SUPPORT</t>
  </si>
  <si>
    <t>TABLE FRONT PLATE</t>
  </si>
  <si>
    <t>×</t>
  </si>
  <si>
    <t>SS400, CH200*80*7.5t</t>
    <phoneticPr fontId="5" type="noConversion"/>
  </si>
  <si>
    <t>SS400, HS200*200*8t*12t</t>
    <phoneticPr fontId="5" type="noConversion"/>
  </si>
  <si>
    <t>SS400, CH300*90*9t*13t</t>
    <phoneticPr fontId="5" type="noConversion"/>
  </si>
  <si>
    <t>SS400, L100*10t</t>
    <phoneticPr fontId="5" type="noConversion"/>
  </si>
  <si>
    <t>SS400, HS200*100*5.5t*8t</t>
    <phoneticPr fontId="5" type="noConversion"/>
  </si>
  <si>
    <t>SS400, CS250*90*9t</t>
    <phoneticPr fontId="5" type="noConversion"/>
  </si>
  <si>
    <t>㎏</t>
    <phoneticPr fontId="5" type="noConversion"/>
  </si>
  <si>
    <t>=</t>
    <phoneticPr fontId="5" type="noConversion"/>
  </si>
  <si>
    <t>÷</t>
    <phoneticPr fontId="5" type="noConversion"/>
  </si>
  <si>
    <t>2. 쓰레기 공급기 ( FEEDER FRAME LINER )</t>
    <phoneticPr fontId="5" type="noConversion"/>
  </si>
  <si>
    <t>SQUARE BAR</t>
  </si>
  <si>
    <t>SS400, LS50*6t</t>
    <phoneticPr fontId="5" type="noConversion"/>
  </si>
  <si>
    <t>3. 쓰레기 공급기 ( FEEDER FRAME SUPPORT )</t>
    <phoneticPr fontId="5" type="noConversion"/>
  </si>
  <si>
    <t>4. 쓰레기 공급기 ( FEEDER RAM )</t>
    <phoneticPr fontId="5" type="noConversion"/>
  </si>
  <si>
    <t>SS400, CS300*90*9t*13t</t>
    <phoneticPr fontId="5" type="noConversion"/>
  </si>
  <si>
    <t>SS400, LS90*10t</t>
    <phoneticPr fontId="5" type="noConversion"/>
  </si>
  <si>
    <t>SS400, HS300*300*10t*15t</t>
    <phoneticPr fontId="5" type="noConversion"/>
  </si>
  <si>
    <t>SS400, L-75*9t</t>
  </si>
  <si>
    <t>SS400, L-75*9t</t>
    <phoneticPr fontId="5" type="noConversion"/>
  </si>
  <si>
    <t>SS400, L-40*40*5t</t>
    <phoneticPr fontId="5" type="noConversion"/>
  </si>
  <si>
    <t>6. 쓰레기 공급기 ( 특수가공품 )</t>
    <phoneticPr fontId="5" type="noConversion"/>
  </si>
  <si>
    <t>5. 쓰레기 공급기 ( FEEDER LOWER PLATE )</t>
    <phoneticPr fontId="5" type="noConversion"/>
  </si>
  <si>
    <t>YAN ROPE</t>
  </si>
  <si>
    <t>Fix Frame LINER-A</t>
  </si>
  <si>
    <t>Fix Frame LINER-B</t>
  </si>
  <si>
    <t>Rail (for V roller)</t>
  </si>
  <si>
    <t>V Roller bracket</t>
  </si>
  <si>
    <t>G Roller bracket</t>
  </si>
  <si>
    <t>V ROLLER</t>
  </si>
  <si>
    <t>GUIDE ROLLER</t>
  </si>
  <si>
    <t>CYLINDER BRACKET</t>
  </si>
  <si>
    <t>실린더 for Ram Feeder</t>
  </si>
  <si>
    <t>SCRAPER</t>
  </si>
  <si>
    <t>Move Table Liner-A</t>
  </si>
  <si>
    <t>Move Table Liner-B</t>
  </si>
  <si>
    <t>Move Table Liner-C</t>
  </si>
  <si>
    <t>Move Table Liner-D</t>
  </si>
  <si>
    <t>PROTECTIVE PLATE-1(FLAME LINER)</t>
  </si>
  <si>
    <t>PROTECTIVE PLATE-2(FLAME LINER)</t>
  </si>
  <si>
    <t>WEARING PLATE-1(FLAME LINER)</t>
  </si>
  <si>
    <t>WEARING PLATE-2(FLAME LINER)</t>
  </si>
  <si>
    <t>PUR, 특수 가공품(구매품)</t>
  </si>
  <si>
    <t>PUR, 특수 가공품(구매품)</t>
    <phoneticPr fontId="5" type="noConversion"/>
  </si>
  <si>
    <t>SB410, 특수가공품</t>
  </si>
  <si>
    <t>SB410, 특수가공품</t>
    <phoneticPr fontId="5" type="noConversion"/>
  </si>
  <si>
    <t>S45C+HT, 특수가공품</t>
  </si>
  <si>
    <t>S45C+HT, 특수가공품</t>
    <phoneticPr fontId="5" type="noConversion"/>
  </si>
  <si>
    <t>SS400, 특수가공품</t>
  </si>
  <si>
    <t>SS400, 특수가공품</t>
    <phoneticPr fontId="5" type="noConversion"/>
  </si>
  <si>
    <t>PUR., 특수가공품</t>
  </si>
  <si>
    <t>PUR., 특수가공품</t>
    <phoneticPr fontId="5" type="noConversion"/>
  </si>
  <si>
    <t>FC250, 445*265*440</t>
  </si>
  <si>
    <t>FC250, 445*265*440</t>
    <phoneticPr fontId="5" type="noConversion"/>
  </si>
  <si>
    <t>FC250, 445*265*490</t>
  </si>
  <si>
    <t>FC250, 445*265*490</t>
    <phoneticPr fontId="5" type="noConversion"/>
  </si>
  <si>
    <t>FC250, 175*150*440</t>
  </si>
  <si>
    <t>FC250, 175*150*440</t>
    <phoneticPr fontId="5" type="noConversion"/>
  </si>
  <si>
    <t>FC250, 175*150*490</t>
  </si>
  <si>
    <t>FC250, 175*150*490</t>
    <phoneticPr fontId="5" type="noConversion"/>
  </si>
  <si>
    <t>200BAR</t>
  </si>
  <si>
    <t>20D,</t>
    <phoneticPr fontId="5" type="noConversion"/>
  </si>
  <si>
    <t>(1EA=0.3㎏)</t>
    <phoneticPr fontId="5" type="noConversion"/>
  </si>
  <si>
    <t>(1EA=16.2㎏)</t>
    <phoneticPr fontId="5" type="noConversion"/>
  </si>
  <si>
    <t>(1EA=28㎏)</t>
    <phoneticPr fontId="5" type="noConversion"/>
  </si>
  <si>
    <t>OD220,</t>
    <phoneticPr fontId="5" type="noConversion"/>
  </si>
  <si>
    <t>OD190,</t>
    <phoneticPr fontId="5" type="noConversion"/>
  </si>
  <si>
    <t>(1EA=25.3㎏)</t>
    <phoneticPr fontId="5" type="noConversion"/>
  </si>
  <si>
    <t>(1EA=19.8㎏)</t>
    <phoneticPr fontId="5" type="noConversion"/>
  </si>
  <si>
    <t>(1EA=27.6㎏)</t>
    <phoneticPr fontId="5" type="noConversion"/>
  </si>
  <si>
    <t xml:space="preserve">ID140, </t>
    <phoneticPr fontId="5" type="noConversion"/>
  </si>
  <si>
    <t>(1EA=660㎏)</t>
    <phoneticPr fontId="5" type="noConversion"/>
  </si>
  <si>
    <t>(1EA=49㎏)</t>
    <phoneticPr fontId="5" type="noConversion"/>
  </si>
  <si>
    <t>(1EA=44㎏)</t>
    <phoneticPr fontId="5" type="noConversion"/>
  </si>
  <si>
    <t>(1EA=20㎏)</t>
    <phoneticPr fontId="5" type="noConversion"/>
  </si>
  <si>
    <t>(1EA=60㎏)</t>
    <phoneticPr fontId="5" type="noConversion"/>
  </si>
  <si>
    <t>원자재 총 중량</t>
  </si>
  <si>
    <t>철판 총 중량</t>
  </si>
  <si>
    <t>H-BEAM 총 중량</t>
  </si>
  <si>
    <t>CHANEL 총 중량</t>
  </si>
  <si>
    <t>ANGLE 총 중량</t>
  </si>
  <si>
    <t>7. 쓰레기 공급기 ( UPPER HOPPER FRONT PART )</t>
    <phoneticPr fontId="5" type="noConversion"/>
  </si>
  <si>
    <t>8. 쓰레기 공급기 ( UPPER HOPPER REAR PART )</t>
    <phoneticPr fontId="5" type="noConversion"/>
  </si>
  <si>
    <t>SS400, CH200x90x8t</t>
  </si>
  <si>
    <t>SS400, CH200x90x8t</t>
    <phoneticPr fontId="5" type="noConversion"/>
  </si>
  <si>
    <t>SS400, L100x13t</t>
  </si>
  <si>
    <t>SS400, L100x13t</t>
    <phoneticPr fontId="5" type="noConversion"/>
  </si>
  <si>
    <t>10. 쓰레기 공급기 ( UPPER CONTROL HOPPER FRONT PART )</t>
    <phoneticPr fontId="5" type="noConversion"/>
  </si>
  <si>
    <t>11. 쓰레기 공급기 ( UPPER CONTROL HOPPER REAR PART )</t>
    <phoneticPr fontId="5" type="noConversion"/>
  </si>
  <si>
    <t>SS401</t>
  </si>
  <si>
    <t>SS402</t>
  </si>
  <si>
    <t>SS403</t>
  </si>
  <si>
    <t>12. 쓰레기 공급기 ( UPPER CONTROL HOPPER SIDE PART )</t>
    <phoneticPr fontId="5" type="noConversion"/>
  </si>
  <si>
    <t>PIPE</t>
  </si>
  <si>
    <t>SGP, 100A</t>
  </si>
  <si>
    <t>FLANGE</t>
  </si>
  <si>
    <t>PUR, 100Ax10Kg/Cm^2</t>
  </si>
  <si>
    <t>²×</t>
    <phoneticPr fontId="5" type="noConversion"/>
  </si>
  <si>
    <t>-</t>
    <phoneticPr fontId="5" type="noConversion"/>
  </si>
  <si>
    <t>(</t>
    <phoneticPr fontId="5" type="noConversion"/>
  </si>
  <si>
    <t>PIPE</t>
    <phoneticPr fontId="5" type="noConversion"/>
  </si>
  <si>
    <t>PIPE 총 중량</t>
    <phoneticPr fontId="5" type="noConversion"/>
  </si>
  <si>
    <t>FLANGE</t>
    <phoneticPr fontId="5" type="noConversion"/>
  </si>
  <si>
    <t>FLANGE 총 중량</t>
    <phoneticPr fontId="5" type="noConversion"/>
  </si>
  <si>
    <t>LEFTING LUG, SS400</t>
    <phoneticPr fontId="5" type="noConversion"/>
  </si>
  <si>
    <t>13. 쓰레기 공급기 ( 채절문 HOPPER DAMPER FRAME )</t>
    <phoneticPr fontId="5" type="noConversion"/>
  </si>
  <si>
    <t>1</t>
  </si>
  <si>
    <t>Bearing</t>
  </si>
  <si>
    <t>Bearing base</t>
  </si>
  <si>
    <t>2</t>
  </si>
  <si>
    <t>실린더 for 체절문</t>
  </si>
  <si>
    <t>실린더 Bracket</t>
  </si>
  <si>
    <t>3</t>
  </si>
  <si>
    <t>locking unit</t>
  </si>
  <si>
    <t>DAMPER FRAME</t>
  </si>
  <si>
    <t>SS400, CH380*100*10.5t</t>
  </si>
  <si>
    <t>4-5</t>
  </si>
  <si>
    <t>4-5-1</t>
  </si>
  <si>
    <t>4-5-2</t>
  </si>
  <si>
    <t>4-6</t>
  </si>
  <si>
    <t>4-7</t>
  </si>
  <si>
    <t>4-8</t>
  </si>
  <si>
    <t>4-9</t>
  </si>
  <si>
    <t>4-10</t>
  </si>
  <si>
    <t>4-11</t>
  </si>
  <si>
    <t>4-12</t>
  </si>
  <si>
    <t>4-13</t>
  </si>
  <si>
    <t>ASBESTOS</t>
  </si>
  <si>
    <t>PUR, 12*12</t>
  </si>
  <si>
    <t>4-14</t>
  </si>
  <si>
    <t>SS400, L100*100*10t</t>
  </si>
  <si>
    <t>4-15</t>
  </si>
  <si>
    <t>4-16</t>
  </si>
  <si>
    <t>4-17</t>
  </si>
  <si>
    <t>UCP324</t>
  </si>
  <si>
    <t>(1EA=55㎏)</t>
    <phoneticPr fontId="5" type="noConversion"/>
  </si>
  <si>
    <t>(1EA=106.5㎏)</t>
    <phoneticPr fontId="5" type="noConversion"/>
  </si>
  <si>
    <t>14. 쓰레기 공급기 ( 채절문 HOPPER PIPE&amp;DAMPER&amp;WEIGHT )</t>
    <phoneticPr fontId="5" type="noConversion"/>
  </si>
  <si>
    <t>5</t>
  </si>
  <si>
    <t>DAMPER</t>
  </si>
  <si>
    <t>SS400, H150*150*7t*10t</t>
  </si>
  <si>
    <t>SS400, L-150*15t</t>
  </si>
  <si>
    <t>5-8</t>
  </si>
  <si>
    <t>6</t>
  </si>
  <si>
    <t>WEIGHT</t>
  </si>
  <si>
    <t>7</t>
  </si>
  <si>
    <t>Arm for 체절문</t>
  </si>
  <si>
    <t>8</t>
  </si>
  <si>
    <t>Shaft for 체절문</t>
  </si>
  <si>
    <t>SS400+STPG, 특수가공품</t>
  </si>
  <si>
    <t>(1EA=916.1㎏)</t>
    <phoneticPr fontId="5" type="noConversion"/>
  </si>
  <si>
    <t>(1EA=53.9㎏)</t>
    <phoneticPr fontId="5" type="noConversion"/>
  </si>
  <si>
    <t>(1EA=1,184.2㎏)</t>
    <phoneticPr fontId="5" type="noConversion"/>
  </si>
  <si>
    <t>ROUND BAR, SS400</t>
    <phoneticPr fontId="5" type="noConversion"/>
  </si>
  <si>
    <t>SQUARE BAR, SS400</t>
    <phoneticPr fontId="5" type="noConversion"/>
  </si>
  <si>
    <t>H-BEAM</t>
    <phoneticPr fontId="5" type="noConversion"/>
  </si>
  <si>
    <t>H-BEAM 총 중량</t>
    <phoneticPr fontId="5" type="noConversion"/>
  </si>
  <si>
    <t>㎏</t>
    <phoneticPr fontId="5" type="noConversion"/>
  </si>
  <si>
    <t>6T</t>
    <phoneticPr fontId="5" type="noConversion"/>
  </si>
  <si>
    <t>품목별 총 중량</t>
    <phoneticPr fontId="5" type="noConversion"/>
  </si>
  <si>
    <t>CS250*90*9t</t>
  </si>
  <si>
    <t>HS200*200*8t*12t</t>
  </si>
  <si>
    <t>LS50*6t</t>
  </si>
  <si>
    <t xml:space="preserve">100A </t>
  </si>
  <si>
    <t>100A*10K</t>
  </si>
  <si>
    <t>계</t>
    <phoneticPr fontId="5" type="noConversion"/>
  </si>
  <si>
    <t>총 중량</t>
    <phoneticPr fontId="5" type="noConversion"/>
  </si>
  <si>
    <t>+</t>
    <phoneticPr fontId="5" type="noConversion"/>
  </si>
  <si>
    <t>) ÷</t>
    <phoneticPr fontId="5" type="noConversion"/>
  </si>
  <si>
    <t>도장면적</t>
    <phoneticPr fontId="5" type="noConversion"/>
  </si>
  <si>
    <t>TON</t>
    <phoneticPr fontId="5" type="noConversion"/>
  </si>
  <si>
    <t>㎡</t>
    <phoneticPr fontId="5" type="noConversion"/>
  </si>
  <si>
    <t>㎡/TON(보통부재 33㎡/TON적용)</t>
    <phoneticPr fontId="5" type="noConversion"/>
  </si>
  <si>
    <t>공사명 : 쓰레기호퍼 및 램피더 교체공사</t>
    <phoneticPr fontId="5" type="noConversion"/>
  </si>
  <si>
    <t>&lt; 표 1-1 &gt;</t>
    <phoneticPr fontId="5" type="noConversion"/>
  </si>
  <si>
    <t>&lt; 표 1-1-1 &gt;</t>
    <phoneticPr fontId="5" type="noConversion"/>
  </si>
  <si>
    <t>1. 쓰레기 공급기 ( FEEDER FRAME )</t>
    <phoneticPr fontId="5" type="noConversion"/>
  </si>
  <si>
    <t>9. 쓰레기 공급기 ( UPPER HOPPER SIDE PART )</t>
    <phoneticPr fontId="5" type="noConversion"/>
  </si>
  <si>
    <t>기  타  경  비</t>
    <phoneticPr fontId="5" type="noConversion"/>
  </si>
  <si>
    <t>건설기계대여대금 지급보증액 발급금액</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</si>
</sst>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4" formatCode="0.0000%"/>
    <numFmt numFmtId="227" formatCode="#,##0.0000;\-#,##0.0000"/>
    <numFmt numFmtId="228" formatCode="&quot;제&quot;#,##0&quot;호표&quot;"/>
    <numFmt numFmtId="229" formatCode="_-* #,##0.00000_-;\-* #,##0.00000_-;_-* &quot;-&quot;_-;_-@_-"/>
  </numFmts>
  <fonts count="108">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b/>
      <sz val="22"/>
      <name val="굴림체"/>
      <family val="3"/>
      <charset val="129"/>
    </font>
    <font>
      <sz val="11"/>
      <color theme="1"/>
      <name val="맑은 고딕"/>
      <family val="3"/>
      <charset val="129"/>
      <scheme val="minor"/>
    </font>
    <font>
      <sz val="5"/>
      <name val="굴림체"/>
      <family val="3"/>
      <charset val="129"/>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10">
    <xf numFmtId="0" fontId="0" fillId="0" borderId="0"/>
    <xf numFmtId="208"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4" fontId="7" fillId="0" borderId="0">
      <alignment vertical="center"/>
    </xf>
    <xf numFmtId="4" fontId="7" fillId="0" borderId="0">
      <alignment vertical="center"/>
    </xf>
    <xf numFmtId="209" fontId="7" fillId="0" borderId="0">
      <alignment vertical="center"/>
    </xf>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5"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10"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200"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9"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3" fontId="29" fillId="0" borderId="0">
      <alignment vertical="center"/>
    </xf>
    <xf numFmtId="41" fontId="3" fillId="0" borderId="0" applyFont="0" applyFill="0" applyBorder="0" applyAlignment="0" applyProtection="0"/>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214" fontId="31"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214" fontId="31"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201"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9"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80"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9" fontId="7" fillId="0" borderId="0" applyNumberFormat="0" applyFont="0" applyFill="0" applyBorder="0" applyProtection="0">
      <alignment vertical="center"/>
    </xf>
    <xf numFmtId="183" fontId="4" fillId="23" borderId="0" applyFill="0" applyBorder="0" applyProtection="0">
      <alignment horizontal="right"/>
    </xf>
    <xf numFmtId="38" fontId="23" fillId="0" borderId="0" applyFont="0" applyFill="0" applyBorder="0" applyAlignment="0" applyProtection="0">
      <alignment vertical="center"/>
    </xf>
    <xf numFmtId="21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xf numFmtId="199"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0" fontId="7" fillId="0" borderId="0"/>
    <xf numFmtId="0" fontId="4"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2" fontId="7" fillId="0" borderId="0" applyFont="0" applyFill="0" applyBorder="0" applyAlignment="0" applyProtection="0"/>
    <xf numFmtId="0" fontId="16" fillId="0" borderId="24">
      <protection locked="0"/>
    </xf>
    <xf numFmtId="198" fontId="7" fillId="0" borderId="0">
      <protection locked="0"/>
    </xf>
    <xf numFmtId="202" fontId="7" fillId="0" borderId="0">
      <protection locked="0"/>
    </xf>
    <xf numFmtId="3" fontId="13" fillId="0" borderId="0"/>
    <xf numFmtId="197"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8" fontId="10" fillId="0" borderId="0"/>
    <xf numFmtId="0" fontId="15" fillId="0" borderId="0" applyFont="0" applyFill="0" applyBorder="0" applyAlignment="0" applyProtection="0"/>
    <xf numFmtId="216"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7" fontId="16" fillId="0" borderId="0">
      <protection locked="0"/>
    </xf>
    <xf numFmtId="186" fontId="10" fillId="0" borderId="0"/>
    <xf numFmtId="205"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7"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6"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7" fontId="8" fillId="0" borderId="0">
      <protection locked="0"/>
    </xf>
    <xf numFmtId="207"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9" fontId="15" fillId="0" borderId="0" applyFont="0" applyFill="0" applyBorder="0" applyAlignment="0" applyProtection="0"/>
    <xf numFmtId="181"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5"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8" fontId="7" fillId="0" borderId="0">
      <protection locked="0"/>
    </xf>
    <xf numFmtId="30" fontId="59" fillId="0" borderId="0" applyNumberFormat="0" applyFill="0" applyBorder="0" applyAlignment="0" applyProtection="0">
      <alignment horizontal="left"/>
    </xf>
    <xf numFmtId="211"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7"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9" fontId="17" fillId="0" borderId="0" applyFont="0" applyFill="0" applyBorder="0" applyAlignment="0" applyProtection="0"/>
    <xf numFmtId="190"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xf numFmtId="0" fontId="3" fillId="0" borderId="0"/>
    <xf numFmtId="9" fontId="97" fillId="0" borderId="0"/>
    <xf numFmtId="41" fontId="106" fillId="0" borderId="0" applyFont="0" applyFill="0" applyBorder="0" applyAlignment="0" applyProtection="0">
      <alignment vertical="center"/>
    </xf>
  </cellStyleXfs>
  <cellXfs count="358">
    <xf numFmtId="0" fontId="0" fillId="0" borderId="0" xfId="0"/>
    <xf numFmtId="184" fontId="4" fillId="0" borderId="0" xfId="396" applyNumberFormat="1" applyFont="1" applyAlignment="1">
      <alignment vertical="center"/>
    </xf>
    <xf numFmtId="0" fontId="4" fillId="0" borderId="0" xfId="396" applyNumberFormat="1" applyFont="1" applyAlignment="1">
      <alignment vertical="center"/>
    </xf>
    <xf numFmtId="184" fontId="83" fillId="0" borderId="0" xfId="396" applyNumberFormat="1" applyFont="1" applyAlignment="1">
      <alignment horizontal="centerContinuous" vertical="center"/>
    </xf>
    <xf numFmtId="184" fontId="4" fillId="0" borderId="0" xfId="396" applyNumberFormat="1" applyFont="1" applyAlignment="1">
      <alignment horizontal="centerContinuous" vertical="center"/>
    </xf>
    <xf numFmtId="0" fontId="4" fillId="0" borderId="0" xfId="396" applyNumberFormat="1" applyFont="1" applyAlignment="1">
      <alignment horizontal="centerContinuous" vertical="center"/>
    </xf>
    <xf numFmtId="184" fontId="84" fillId="0" borderId="0" xfId="396" applyNumberFormat="1" applyFont="1" applyAlignment="1">
      <alignment horizontal="centerContinuous" vertical="center"/>
    </xf>
    <xf numFmtId="0" fontId="4" fillId="0" borderId="0" xfId="396" applyNumberFormat="1" applyFont="1" applyAlignment="1">
      <alignment horizontal="right" vertical="center"/>
    </xf>
    <xf numFmtId="0" fontId="4" fillId="0" borderId="0" xfId="393" applyFont="1" applyAlignment="1">
      <alignment vertical="center"/>
    </xf>
    <xf numFmtId="184" fontId="85" fillId="0" borderId="22" xfId="396" applyNumberFormat="1" applyFont="1" applyBorder="1" applyAlignment="1">
      <alignment horizontal="centerContinuous" vertical="center"/>
    </xf>
    <xf numFmtId="184" fontId="85" fillId="0" borderId="45" xfId="396" applyNumberFormat="1" applyFont="1" applyBorder="1" applyAlignment="1">
      <alignment horizontal="centerContinuous" vertical="center"/>
    </xf>
    <xf numFmtId="184" fontId="85" fillId="0" borderId="46" xfId="396" applyNumberFormat="1" applyFont="1" applyBorder="1" applyAlignment="1">
      <alignment horizontal="centerContinuous" vertical="center"/>
    </xf>
    <xf numFmtId="184" fontId="85" fillId="0" borderId="22" xfId="396" applyNumberFormat="1" applyFont="1" applyBorder="1" applyAlignment="1">
      <alignment horizontal="center" vertical="center"/>
    </xf>
    <xf numFmtId="184" fontId="85" fillId="0" borderId="7" xfId="396" applyNumberFormat="1" applyFont="1" applyBorder="1" applyAlignment="1">
      <alignment horizontal="center" vertical="center" wrapText="1"/>
    </xf>
    <xf numFmtId="0" fontId="85" fillId="0" borderId="46" xfId="396" applyNumberFormat="1" applyFont="1" applyBorder="1" applyAlignment="1">
      <alignment horizontal="centerContinuous" vertical="center"/>
    </xf>
    <xf numFmtId="0" fontId="85" fillId="0" borderId="48" xfId="396" applyNumberFormat="1" applyFont="1" applyBorder="1" applyAlignment="1">
      <alignment horizontal="centerContinuous" vertical="center"/>
    </xf>
    <xf numFmtId="184" fontId="4" fillId="0" borderId="56" xfId="396" applyNumberFormat="1" applyFont="1" applyBorder="1" applyAlignment="1">
      <alignment horizontal="centerContinuous" vertical="center"/>
    </xf>
    <xf numFmtId="184" fontId="4" fillId="0" borderId="36" xfId="396" applyNumberFormat="1" applyFont="1" applyBorder="1" applyAlignment="1">
      <alignment horizontal="centerContinuous" vertical="center"/>
    </xf>
    <xf numFmtId="176" fontId="4" fillId="0" borderId="32" xfId="396" applyNumberFormat="1" applyFont="1" applyBorder="1" applyAlignment="1">
      <alignment vertical="center"/>
    </xf>
    <xf numFmtId="204" fontId="4" fillId="0" borderId="32" xfId="217" applyNumberFormat="1" applyFont="1" applyBorder="1" applyAlignment="1" applyProtection="1">
      <alignment vertical="center"/>
    </xf>
    <xf numFmtId="0" fontId="4" fillId="0" borderId="36" xfId="396" applyNumberFormat="1" applyFont="1" applyBorder="1" applyAlignment="1">
      <alignment vertical="center"/>
    </xf>
    <xf numFmtId="0" fontId="4" fillId="0" borderId="37" xfId="396" applyNumberFormat="1" applyFont="1" applyBorder="1" applyAlignment="1">
      <alignment vertical="center"/>
    </xf>
    <xf numFmtId="184" fontId="4" fillId="0" borderId="57" xfId="396" applyNumberFormat="1" applyFont="1" applyBorder="1" applyAlignment="1">
      <alignment horizontal="centerContinuous" vertical="center"/>
    </xf>
    <xf numFmtId="184" fontId="4" fillId="0" borderId="38" xfId="396" applyNumberFormat="1" applyFont="1" applyBorder="1" applyAlignment="1">
      <alignment horizontal="centerContinuous" vertical="center"/>
    </xf>
    <xf numFmtId="176" fontId="4" fillId="0" borderId="34" xfId="396" applyNumberFormat="1" applyFont="1" applyBorder="1" applyAlignment="1">
      <alignment vertical="center"/>
    </xf>
    <xf numFmtId="204" fontId="4" fillId="0" borderId="34" xfId="217" applyNumberFormat="1" applyFont="1" applyBorder="1" applyAlignment="1" applyProtection="1">
      <alignment vertical="center"/>
    </xf>
    <xf numFmtId="0" fontId="4" fillId="0" borderId="38" xfId="396" applyNumberFormat="1" applyFont="1" applyBorder="1" applyAlignment="1">
      <alignment vertical="center"/>
    </xf>
    <xf numFmtId="0" fontId="4" fillId="0" borderId="39" xfId="396" applyNumberFormat="1" applyFont="1" applyBorder="1" applyAlignment="1">
      <alignment vertical="center"/>
    </xf>
    <xf numFmtId="219" fontId="4" fillId="0" borderId="47" xfId="396" applyNumberFormat="1" applyFont="1" applyBorder="1" applyAlignment="1">
      <alignment horizontal="centerContinuous" vertical="center"/>
    </xf>
    <xf numFmtId="219" fontId="4" fillId="0" borderId="40" xfId="396" applyNumberFormat="1" applyFont="1" applyBorder="1" applyAlignment="1">
      <alignment horizontal="centerContinuous" vertical="center"/>
    </xf>
    <xf numFmtId="176" fontId="4" fillId="0" borderId="35" xfId="396" applyNumberFormat="1" applyFont="1" applyBorder="1" applyAlignment="1">
      <alignment vertical="center"/>
    </xf>
    <xf numFmtId="204" fontId="4" fillId="0" borderId="35" xfId="217" applyNumberFormat="1" applyFont="1" applyBorder="1" applyAlignment="1" applyProtection="1">
      <alignment vertical="center"/>
    </xf>
    <xf numFmtId="0" fontId="4" fillId="0" borderId="40" xfId="396" applyNumberFormat="1" applyFont="1" applyBorder="1" applyAlignment="1">
      <alignment vertical="center"/>
    </xf>
    <xf numFmtId="0" fontId="4" fillId="0" borderId="41" xfId="396" applyNumberFormat="1" applyFont="1" applyBorder="1" applyAlignment="1">
      <alignment vertical="center"/>
    </xf>
    <xf numFmtId="184" fontId="4" fillId="0" borderId="27" xfId="396" applyNumberFormat="1" applyFont="1" applyBorder="1" applyAlignment="1">
      <alignment vertical="center"/>
    </xf>
    <xf numFmtId="184" fontId="4" fillId="0" borderId="46" xfId="396" applyNumberFormat="1" applyFont="1" applyBorder="1" applyAlignment="1">
      <alignment horizontal="centerContinuous" vertical="center"/>
    </xf>
    <xf numFmtId="176" fontId="4" fillId="0" borderId="22" xfId="396" applyNumberFormat="1" applyFont="1" applyBorder="1" applyAlignment="1">
      <alignment vertical="center"/>
    </xf>
    <xf numFmtId="4" fontId="4" fillId="0" borderId="7" xfId="217" applyNumberFormat="1" applyFont="1" applyBorder="1" applyAlignment="1" applyProtection="1">
      <alignment vertical="center"/>
    </xf>
    <xf numFmtId="0" fontId="4" fillId="0" borderId="46" xfId="396" applyNumberFormat="1" applyFont="1" applyBorder="1" applyAlignment="1">
      <alignment vertical="center"/>
    </xf>
    <xf numFmtId="0" fontId="4" fillId="0" borderId="48" xfId="396" applyNumberFormat="1" applyFont="1" applyBorder="1" applyAlignment="1">
      <alignment vertical="center"/>
    </xf>
    <xf numFmtId="184" fontId="4" fillId="0" borderId="47" xfId="396" applyNumberFormat="1" applyFont="1" applyBorder="1" applyAlignment="1">
      <alignment horizontal="centerContinuous" vertical="center"/>
    </xf>
    <xf numFmtId="184" fontId="4" fillId="0" borderId="40" xfId="396" applyNumberFormat="1" applyFont="1" applyBorder="1" applyAlignment="1">
      <alignment horizontal="centerContinuous" vertical="center"/>
    </xf>
    <xf numFmtId="184" fontId="4" fillId="0" borderId="27" xfId="396" applyNumberFormat="1" applyFont="1" applyBorder="1" applyAlignment="1">
      <alignment horizontal="centerContinuous" vertical="center"/>
    </xf>
    <xf numFmtId="184" fontId="4" fillId="0" borderId="45" xfId="396" applyNumberFormat="1" applyFont="1" applyBorder="1" applyAlignment="1">
      <alignment horizontal="centerContinuous" vertical="center"/>
    </xf>
    <xf numFmtId="176" fontId="4" fillId="0" borderId="7" xfId="396" applyNumberFormat="1" applyFont="1" applyBorder="1" applyAlignment="1">
      <alignment vertical="center"/>
    </xf>
    <xf numFmtId="0" fontId="4" fillId="0" borderId="27" xfId="396" applyNumberFormat="1" applyFont="1" applyBorder="1" applyAlignment="1">
      <alignment horizontal="fill" vertical="center"/>
    </xf>
    <xf numFmtId="0" fontId="4" fillId="0" borderId="45" xfId="396" applyNumberFormat="1" applyFont="1" applyBorder="1" applyAlignment="1">
      <alignment horizontal="fill" vertical="center"/>
    </xf>
    <xf numFmtId="10" fontId="4" fillId="0" borderId="34" xfId="390" applyNumberFormat="1" applyFont="1" applyBorder="1" applyAlignment="1">
      <alignment horizontal="centerContinuous" vertical="center"/>
    </xf>
    <xf numFmtId="184" fontId="4" fillId="0" borderId="39" xfId="396" applyNumberFormat="1" applyFont="1" applyBorder="1" applyAlignment="1">
      <alignment horizontal="centerContinuous" vertical="center"/>
    </xf>
    <xf numFmtId="0" fontId="4" fillId="0" borderId="27" xfId="396" applyNumberFormat="1" applyFont="1" applyBorder="1" applyAlignment="1">
      <alignment vertical="center"/>
    </xf>
    <xf numFmtId="0" fontId="4" fillId="0" borderId="45" xfId="396" applyNumberFormat="1" applyFont="1" applyBorder="1" applyAlignment="1">
      <alignment vertical="center"/>
    </xf>
    <xf numFmtId="184" fontId="4" fillId="0" borderId="2" xfId="396" applyNumberFormat="1" applyFont="1" applyBorder="1" applyAlignment="1">
      <alignment horizontal="left" vertical="center"/>
    </xf>
    <xf numFmtId="184" fontId="4" fillId="0" borderId="27" xfId="396" applyNumberFormat="1" applyFont="1" applyBorder="1" applyAlignment="1">
      <alignment horizontal="left" vertical="center"/>
    </xf>
    <xf numFmtId="0" fontId="4" fillId="0" borderId="27" xfId="396" applyNumberFormat="1" applyFont="1" applyBorder="1" applyAlignment="1">
      <alignment horizontal="left" vertical="center"/>
    </xf>
    <xf numFmtId="184" fontId="4" fillId="0" borderId="7" xfId="396" applyNumberFormat="1" applyFont="1" applyBorder="1" applyAlignment="1">
      <alignment horizontal="left" vertical="center"/>
    </xf>
    <xf numFmtId="184" fontId="4" fillId="0" borderId="45" xfId="396" applyNumberFormat="1" applyFont="1" applyBorder="1" applyAlignment="1">
      <alignment vertical="center"/>
    </xf>
    <xf numFmtId="41" fontId="4" fillId="0" borderId="27" xfId="237" applyFont="1" applyBorder="1" applyAlignment="1" applyProtection="1">
      <alignment vertical="center"/>
    </xf>
    <xf numFmtId="0" fontId="4" fillId="0" borderId="27" xfId="238" applyNumberFormat="1" applyFont="1" applyBorder="1" applyAlignment="1" applyProtection="1">
      <alignment horizontal="center" vertical="center"/>
    </xf>
    <xf numFmtId="0" fontId="4" fillId="0" borderId="27" xfId="396" applyNumberFormat="1" applyFont="1" applyBorder="1" applyAlignment="1">
      <alignment horizontal="center" vertical="center"/>
    </xf>
    <xf numFmtId="0" fontId="4" fillId="0" borderId="45" xfId="396" applyNumberFormat="1" applyFont="1" applyBorder="1" applyAlignment="1">
      <alignment horizontal="left" vertical="center"/>
    </xf>
    <xf numFmtId="219" fontId="4" fillId="0" borderId="2" xfId="396" applyNumberFormat="1" applyFont="1" applyBorder="1" applyAlignment="1">
      <alignment horizontal="left" vertical="center"/>
    </xf>
    <xf numFmtId="219" fontId="4" fillId="0" borderId="27" xfId="396" applyNumberFormat="1" applyFont="1" applyBorder="1" applyAlignment="1">
      <alignment vertical="center"/>
    </xf>
    <xf numFmtId="219" fontId="4" fillId="0" borderId="45" xfId="396" applyNumberFormat="1" applyFont="1" applyBorder="1" applyAlignment="1">
      <alignment vertical="center"/>
    </xf>
    <xf numFmtId="219" fontId="4" fillId="0" borderId="7" xfId="237" applyNumberFormat="1" applyFont="1" applyBorder="1" applyAlignment="1" applyProtection="1">
      <alignment vertical="center"/>
    </xf>
    <xf numFmtId="219" fontId="4" fillId="0" borderId="7" xfId="396" applyNumberFormat="1" applyFont="1" applyBorder="1" applyAlignment="1">
      <alignment horizontal="left" vertical="center"/>
    </xf>
    <xf numFmtId="219" fontId="4" fillId="0" borderId="27" xfId="396" applyNumberFormat="1" applyFont="1" applyBorder="1" applyAlignment="1">
      <alignment horizontal="left" vertical="center"/>
    </xf>
    <xf numFmtId="204" fontId="4" fillId="0" borderId="7" xfId="217" applyNumberFormat="1" applyFont="1" applyBorder="1" applyAlignment="1" applyProtection="1">
      <alignment vertical="center"/>
    </xf>
    <xf numFmtId="219" fontId="85" fillId="0" borderId="7" xfId="237" applyNumberFormat="1" applyFont="1" applyBorder="1" applyAlignment="1" applyProtection="1">
      <alignment vertical="center"/>
    </xf>
    <xf numFmtId="204" fontId="85" fillId="0" borderId="7" xfId="217" applyNumberFormat="1" applyFont="1" applyBorder="1" applyAlignment="1" applyProtection="1">
      <alignment vertical="center"/>
    </xf>
    <xf numFmtId="219" fontId="4" fillId="0" borderId="46" xfId="396" applyNumberFormat="1" applyFont="1" applyBorder="1" applyAlignment="1">
      <alignment horizontal="left" vertical="center"/>
    </xf>
    <xf numFmtId="219" fontId="4" fillId="0" borderId="46" xfId="396" applyNumberFormat="1" applyFont="1" applyBorder="1" applyAlignment="1">
      <alignment vertical="center"/>
    </xf>
    <xf numFmtId="219" fontId="85" fillId="0" borderId="46" xfId="237" applyNumberFormat="1" applyFont="1" applyBorder="1" applyAlignment="1" applyProtection="1">
      <alignment vertical="center"/>
    </xf>
    <xf numFmtId="204" fontId="85" fillId="0" borderId="46" xfId="217" applyNumberFormat="1" applyFont="1" applyBorder="1" applyAlignment="1" applyProtection="1">
      <alignment vertical="center"/>
    </xf>
    <xf numFmtId="0" fontId="4" fillId="0" borderId="46" xfId="396" applyNumberFormat="1" applyFont="1" applyBorder="1" applyAlignment="1">
      <alignment horizontal="left" vertical="center"/>
    </xf>
    <xf numFmtId="219" fontId="4" fillId="0" borderId="0" xfId="396" applyNumberFormat="1" applyFont="1" applyAlignment="1">
      <alignment horizontal="left" vertical="center"/>
    </xf>
    <xf numFmtId="219" fontId="4" fillId="0" borderId="0" xfId="396" applyNumberFormat="1" applyFont="1" applyAlignment="1">
      <alignment vertical="center"/>
    </xf>
    <xf numFmtId="219" fontId="85" fillId="0" borderId="0" xfId="237" applyNumberFormat="1" applyFont="1" applyBorder="1" applyAlignment="1" applyProtection="1">
      <alignment vertical="center"/>
    </xf>
    <xf numFmtId="0" fontId="4" fillId="0" borderId="0" xfId="396" applyNumberFormat="1" applyFont="1" applyAlignment="1">
      <alignment horizontal="left" vertical="center"/>
    </xf>
    <xf numFmtId="184" fontId="4" fillId="0" borderId="0" xfId="396" applyNumberFormat="1" applyFont="1" applyAlignment="1">
      <alignment horizontal="right" vertical="center"/>
    </xf>
    <xf numFmtId="10" fontId="4" fillId="0" borderId="0" xfId="217" applyNumberFormat="1" applyFont="1" applyBorder="1" applyAlignment="1">
      <alignment vertical="center"/>
    </xf>
    <xf numFmtId="3" fontId="86" fillId="0" borderId="0" xfId="388" applyNumberFormat="1" applyFont="1" applyAlignment="1">
      <alignment vertical="center"/>
    </xf>
    <xf numFmtId="37" fontId="84" fillId="0" borderId="0" xfId="392" applyFont="1" applyAlignment="1">
      <alignment horizontal="centerContinuous" vertical="center"/>
    </xf>
    <xf numFmtId="37" fontId="8" fillId="0" borderId="0" xfId="392" applyFont="1" applyAlignment="1">
      <alignment vertical="center"/>
    </xf>
    <xf numFmtId="37" fontId="83" fillId="0" borderId="0" xfId="392" applyFont="1" applyAlignment="1">
      <alignment horizontal="centerContinuous" vertical="center"/>
    </xf>
    <xf numFmtId="37" fontId="4" fillId="0" borderId="0" xfId="392" applyFont="1" applyAlignment="1">
      <alignment vertical="center"/>
    </xf>
    <xf numFmtId="37" fontId="4" fillId="0" borderId="0" xfId="392" applyFont="1" applyAlignment="1">
      <alignment horizontal="right" vertical="center"/>
    </xf>
    <xf numFmtId="0" fontId="85" fillId="29" borderId="62" xfId="395" applyFont="1" applyFill="1" applyBorder="1" applyAlignment="1">
      <alignment horizontal="center" vertical="center" shrinkToFit="1"/>
    </xf>
    <xf numFmtId="0" fontId="85" fillId="29" borderId="63" xfId="395" applyFont="1" applyFill="1" applyBorder="1" applyAlignment="1">
      <alignment horizontal="center" vertical="center" wrapText="1"/>
    </xf>
    <xf numFmtId="37" fontId="85" fillId="29" borderId="64" xfId="392" applyFont="1" applyFill="1" applyBorder="1" applyAlignment="1">
      <alignment horizontal="center" vertical="center"/>
    </xf>
    <xf numFmtId="37" fontId="85" fillId="0" borderId="0" xfId="392" applyFont="1" applyAlignment="1">
      <alignment vertical="center"/>
    </xf>
    <xf numFmtId="0" fontId="85" fillId="30" borderId="7" xfId="395" applyFont="1" applyFill="1" applyBorder="1" applyAlignment="1">
      <alignment horizontal="center" vertical="center" wrapText="1"/>
    </xf>
    <xf numFmtId="49" fontId="85" fillId="0" borderId="65" xfId="395" applyNumberFormat="1" applyFont="1" applyBorder="1" applyAlignment="1">
      <alignment vertical="center" shrinkToFit="1"/>
    </xf>
    <xf numFmtId="221" fontId="4" fillId="0" borderId="22" xfId="237" applyNumberFormat="1" applyFont="1" applyBorder="1" applyAlignment="1">
      <alignment horizontal="right" vertical="center"/>
    </xf>
    <xf numFmtId="0" fontId="4" fillId="0" borderId="22" xfId="395" applyFont="1" applyBorder="1" applyAlignment="1">
      <alignment horizontal="center" vertical="center"/>
    </xf>
    <xf numFmtId="41" fontId="4" fillId="0" borderId="22" xfId="237" applyFont="1" applyBorder="1" applyAlignment="1">
      <alignment horizontal="center" vertical="center"/>
    </xf>
    <xf numFmtId="0" fontId="4" fillId="0" borderId="66" xfId="395" applyFont="1" applyBorder="1" applyAlignment="1">
      <alignment horizontal="center" vertical="center"/>
    </xf>
    <xf numFmtId="49" fontId="4" fillId="0" borderId="54" xfId="395" applyNumberFormat="1" applyFont="1" applyBorder="1" applyAlignment="1">
      <alignment vertical="center" shrinkToFit="1"/>
    </xf>
    <xf numFmtId="221" fontId="4" fillId="0" borderId="33" xfId="237" applyNumberFormat="1" applyFont="1" applyBorder="1" applyAlignment="1">
      <alignment horizontal="right" vertical="center"/>
    </xf>
    <xf numFmtId="0" fontId="4" fillId="0" borderId="33" xfId="395" applyFont="1" applyBorder="1" applyAlignment="1">
      <alignment horizontal="center" vertical="center"/>
    </xf>
    <xf numFmtId="41" fontId="4" fillId="0" borderId="33" xfId="237" applyFont="1" applyBorder="1" applyAlignment="1">
      <alignment horizontal="center" vertical="center"/>
    </xf>
    <xf numFmtId="0" fontId="4" fillId="0" borderId="67" xfId="395" applyFont="1" applyBorder="1" applyAlignment="1">
      <alignment horizontal="center" vertical="center"/>
    </xf>
    <xf numFmtId="49" fontId="4" fillId="0" borderId="54" xfId="395" applyNumberFormat="1" applyFont="1" applyBorder="1" applyAlignment="1">
      <alignment vertical="center"/>
    </xf>
    <xf numFmtId="221" fontId="4" fillId="0" borderId="33" xfId="237" applyNumberFormat="1" applyFont="1" applyBorder="1" applyAlignment="1">
      <alignment horizontal="right" vertical="center" shrinkToFit="1"/>
    </xf>
    <xf numFmtId="0" fontId="4" fillId="0" borderId="33" xfId="395" applyFont="1" applyBorder="1" applyAlignment="1">
      <alignment vertical="center" shrinkToFit="1"/>
    </xf>
    <xf numFmtId="220" fontId="85" fillId="0" borderId="54" xfId="395" applyNumberFormat="1" applyFont="1" applyBorder="1" applyAlignment="1">
      <alignment vertical="center" shrinkToFit="1"/>
    </xf>
    <xf numFmtId="0" fontId="4" fillId="0" borderId="33" xfId="395" applyFont="1" applyBorder="1" applyAlignment="1">
      <alignment vertical="center"/>
    </xf>
    <xf numFmtId="41" fontId="4" fillId="0" borderId="33" xfId="237" applyFont="1" applyBorder="1" applyAlignment="1">
      <alignment vertical="center"/>
    </xf>
    <xf numFmtId="0" fontId="4" fillId="0" borderId="67" xfId="395" applyFont="1" applyBorder="1" applyAlignment="1">
      <alignment vertical="center"/>
    </xf>
    <xf numFmtId="220" fontId="87" fillId="0" borderId="54" xfId="395" applyNumberFormat="1" applyFont="1" applyBorder="1" applyAlignment="1">
      <alignment vertical="center" shrinkToFit="1"/>
    </xf>
    <xf numFmtId="220" fontId="4" fillId="0" borderId="54" xfId="395" applyNumberFormat="1" applyFont="1" applyBorder="1" applyAlignment="1">
      <alignment vertical="center" shrinkToFit="1"/>
    </xf>
    <xf numFmtId="221" fontId="4" fillId="0" borderId="33" xfId="237" applyNumberFormat="1" applyFont="1" applyFill="1" applyBorder="1" applyAlignment="1">
      <alignment horizontal="right" vertical="center"/>
    </xf>
    <xf numFmtId="41" fontId="4" fillId="0" borderId="33" xfId="237" applyFont="1" applyFill="1" applyBorder="1" applyAlignment="1">
      <alignment horizontal="center" vertical="center"/>
    </xf>
    <xf numFmtId="220" fontId="88" fillId="0" borderId="54" xfId="395" applyNumberFormat="1" applyFont="1" applyBorder="1" applyAlignment="1">
      <alignment vertical="center" shrinkToFit="1"/>
    </xf>
    <xf numFmtId="220" fontId="4" fillId="0" borderId="68" xfId="395" applyNumberFormat="1" applyFont="1" applyBorder="1" applyAlignment="1">
      <alignment vertical="center" shrinkToFit="1"/>
    </xf>
    <xf numFmtId="221" fontId="4" fillId="0" borderId="21" xfId="237" applyNumberFormat="1" applyFont="1" applyBorder="1" applyAlignment="1">
      <alignment horizontal="right" vertical="center"/>
    </xf>
    <xf numFmtId="0" fontId="4" fillId="0" borderId="21" xfId="395" applyFont="1" applyBorder="1" applyAlignment="1">
      <alignment horizontal="center" vertical="center"/>
    </xf>
    <xf numFmtId="41" fontId="4" fillId="0" borderId="21" xfId="237" applyFont="1" applyBorder="1" applyAlignment="1">
      <alignment horizontal="center" vertical="center"/>
    </xf>
    <xf numFmtId="0" fontId="4" fillId="0" borderId="69" xfId="395" applyFont="1" applyBorder="1" applyAlignment="1">
      <alignment horizontal="center" vertical="center"/>
    </xf>
    <xf numFmtId="220" fontId="4" fillId="0" borderId="65" xfId="395" applyNumberFormat="1" applyFont="1" applyBorder="1" applyAlignment="1">
      <alignment vertical="center" shrinkToFit="1"/>
    </xf>
    <xf numFmtId="220" fontId="85" fillId="0" borderId="65" xfId="395" applyNumberFormat="1" applyFont="1" applyBorder="1" applyAlignment="1">
      <alignment vertical="center" shrinkToFit="1"/>
    </xf>
    <xf numFmtId="49" fontId="85" fillId="0" borderId="54" xfId="395" applyNumberFormat="1" applyFont="1" applyBorder="1" applyAlignment="1">
      <alignment vertical="center" shrinkToFit="1"/>
    </xf>
    <xf numFmtId="49" fontId="4" fillId="0" borderId="68" xfId="395" applyNumberFormat="1" applyFont="1" applyBorder="1" applyAlignment="1">
      <alignment vertical="center" shrinkToFit="1"/>
    </xf>
    <xf numFmtId="221" fontId="85" fillId="0" borderId="22" xfId="237" applyNumberFormat="1" applyFont="1" applyBorder="1" applyAlignment="1">
      <alignment horizontal="right" vertical="center"/>
    </xf>
    <xf numFmtId="0" fontId="85" fillId="0" borderId="22" xfId="395" applyFont="1" applyBorder="1" applyAlignment="1">
      <alignment vertical="center"/>
    </xf>
    <xf numFmtId="41" fontId="85" fillId="0" borderId="22" xfId="237" applyFont="1" applyBorder="1" applyAlignment="1">
      <alignment vertical="center"/>
    </xf>
    <xf numFmtId="0" fontId="85" fillId="0" borderId="66" xfId="395" applyFont="1" applyBorder="1" applyAlignment="1">
      <alignment vertical="center"/>
    </xf>
    <xf numFmtId="49" fontId="4" fillId="0" borderId="52" xfId="395" applyNumberFormat="1" applyFont="1" applyBorder="1" applyAlignment="1">
      <alignment vertical="center" shrinkToFit="1"/>
    </xf>
    <xf numFmtId="221" fontId="4" fillId="0" borderId="70" xfId="237" applyNumberFormat="1" applyFont="1" applyBorder="1" applyAlignment="1">
      <alignment horizontal="right" vertical="center"/>
    </xf>
    <xf numFmtId="0" fontId="4" fillId="0" borderId="70" xfId="395" applyFont="1" applyBorder="1" applyAlignment="1">
      <alignment horizontal="center" vertical="center"/>
    </xf>
    <xf numFmtId="41" fontId="4" fillId="0" borderId="70" xfId="237" applyFont="1" applyBorder="1" applyAlignment="1">
      <alignment horizontal="center" vertical="center"/>
    </xf>
    <xf numFmtId="0" fontId="4" fillId="0" borderId="71" xfId="395"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37" fontId="4" fillId="0" borderId="0" xfId="392" applyFont="1" applyAlignment="1">
      <alignment horizontal="left" vertical="center"/>
    </xf>
    <xf numFmtId="37" fontId="89" fillId="29" borderId="49" xfId="392" applyFont="1" applyFill="1" applyBorder="1" applyAlignment="1">
      <alignment vertical="center"/>
    </xf>
    <xf numFmtId="0" fontId="89" fillId="29" borderId="50" xfId="0" applyFont="1" applyFill="1" applyBorder="1" applyAlignment="1">
      <alignment horizontal="left" vertical="center" wrapText="1"/>
    </xf>
    <xf numFmtId="0" fontId="89" fillId="29" borderId="51" xfId="0" applyFont="1" applyFill="1" applyBorder="1" applyAlignment="1">
      <alignment horizontal="left" vertical="center" wrapText="1"/>
    </xf>
    <xf numFmtId="37" fontId="89" fillId="29" borderId="54" xfId="392" applyFont="1" applyFill="1" applyBorder="1" applyAlignment="1">
      <alignment vertical="center"/>
    </xf>
    <xf numFmtId="0" fontId="89" fillId="29" borderId="0" xfId="0" applyFont="1" applyFill="1" applyAlignment="1">
      <alignment horizontal="left" vertical="center" wrapText="1"/>
    </xf>
    <xf numFmtId="0" fontId="89" fillId="29" borderId="55" xfId="0" applyFont="1" applyFill="1" applyBorder="1" applyAlignment="1">
      <alignment horizontal="left" vertical="center" wrapText="1"/>
    </xf>
    <xf numFmtId="37" fontId="89" fillId="29" borderId="52" xfId="392" applyFont="1" applyFill="1" applyBorder="1" applyAlignment="1">
      <alignment vertical="center"/>
    </xf>
    <xf numFmtId="0" fontId="89" fillId="29" borderId="29" xfId="0" applyFont="1" applyFill="1" applyBorder="1" applyAlignment="1">
      <alignment horizontal="left" vertical="center" wrapText="1"/>
    </xf>
    <xf numFmtId="0" fontId="89" fillId="29" borderId="53" xfId="0" applyFont="1" applyFill="1" applyBorder="1" applyAlignment="1">
      <alignment horizontal="left" vertical="center" wrapText="1"/>
    </xf>
    <xf numFmtId="37" fontId="4" fillId="29" borderId="49" xfId="392" applyFont="1" applyFill="1" applyBorder="1" applyAlignment="1">
      <alignment horizontal="left" vertical="center"/>
    </xf>
    <xf numFmtId="37" fontId="4" fillId="29" borderId="50" xfId="392" applyFont="1" applyFill="1" applyBorder="1" applyAlignment="1">
      <alignment horizontal="left" vertical="center"/>
    </xf>
    <xf numFmtId="0" fontId="90" fillId="29" borderId="54" xfId="0" applyFont="1" applyFill="1" applyBorder="1" applyAlignment="1">
      <alignment horizontal="left" vertical="center"/>
    </xf>
    <xf numFmtId="0" fontId="90" fillId="29" borderId="0" xfId="0" applyFont="1" applyFill="1" applyAlignment="1">
      <alignment horizontal="left" vertical="center"/>
    </xf>
    <xf numFmtId="37" fontId="4" fillId="29" borderId="0" xfId="392" applyFont="1" applyFill="1" applyAlignment="1">
      <alignment vertical="center"/>
    </xf>
    <xf numFmtId="0" fontId="90" fillId="29" borderId="52" xfId="0" applyFont="1" applyFill="1" applyBorder="1" applyAlignment="1">
      <alignment horizontal="left" vertical="center"/>
    </xf>
    <xf numFmtId="0" fontId="90" fillId="29" borderId="29" xfId="0" applyFont="1" applyFill="1" applyBorder="1" applyAlignment="1">
      <alignment horizontal="left" vertical="center"/>
    </xf>
    <xf numFmtId="37" fontId="4" fillId="29" borderId="29" xfId="392" applyFont="1" applyFill="1" applyBorder="1" applyAlignment="1">
      <alignment vertical="center"/>
    </xf>
    <xf numFmtId="37" fontId="8" fillId="0" borderId="0" xfId="392" applyFont="1" applyAlignment="1">
      <alignment horizontal="left" vertical="center"/>
    </xf>
    <xf numFmtId="0" fontId="91"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2" fillId="0" borderId="7" xfId="0" applyFont="1" applyBorder="1" applyAlignment="1">
      <alignment horizontal="center" vertical="center" wrapText="1"/>
    </xf>
    <xf numFmtId="0" fontId="14" fillId="31" borderId="7" xfId="0" applyFont="1" applyFill="1" applyBorder="1" applyAlignment="1">
      <alignment horizontal="center" vertical="center"/>
    </xf>
    <xf numFmtId="0" fontId="93" fillId="0" borderId="7" xfId="0" applyFont="1" applyBorder="1" applyAlignment="1">
      <alignment horizontal="center" vertical="center" wrapText="1"/>
    </xf>
    <xf numFmtId="3" fontId="93" fillId="0" borderId="7" xfId="0" applyNumberFormat="1" applyFont="1" applyBorder="1" applyAlignment="1">
      <alignment horizontal="center" vertical="center" wrapText="1"/>
    </xf>
    <xf numFmtId="10" fontId="4" fillId="31" borderId="7" xfId="217" applyNumberFormat="1" applyFont="1" applyFill="1" applyBorder="1" applyAlignment="1">
      <alignment horizontal="center" vertical="center"/>
    </xf>
    <xf numFmtId="0" fontId="4" fillId="0" borderId="3" xfId="0" applyFont="1" applyBorder="1" applyAlignment="1">
      <alignment vertical="center"/>
    </xf>
    <xf numFmtId="10" fontId="4" fillId="31" borderId="3" xfId="217" applyNumberFormat="1" applyFont="1" applyFill="1" applyBorder="1" applyAlignment="1">
      <alignment horizontal="center" vertical="center"/>
    </xf>
    <xf numFmtId="10" fontId="4" fillId="31" borderId="0" xfId="217" applyNumberFormat="1" applyFont="1" applyFill="1" applyBorder="1" applyAlignment="1">
      <alignment horizontal="center" vertical="center"/>
    </xf>
    <xf numFmtId="0" fontId="95" fillId="0" borderId="58" xfId="0" applyFont="1" applyBorder="1" applyAlignment="1">
      <alignment horizontal="center" vertical="center" wrapText="1"/>
    </xf>
    <xf numFmtId="0" fontId="96" fillId="0" borderId="59" xfId="0" applyFont="1" applyBorder="1" applyAlignment="1">
      <alignment vertical="center" wrapText="1"/>
    </xf>
    <xf numFmtId="0" fontId="96" fillId="0" borderId="60" xfId="0" applyFont="1" applyBorder="1" applyAlignment="1">
      <alignment vertical="center"/>
    </xf>
    <xf numFmtId="0" fontId="96" fillId="0" borderId="60" xfId="0" applyFont="1" applyBorder="1" applyAlignment="1">
      <alignment vertical="center" wrapText="1"/>
    </xf>
    <xf numFmtId="0" fontId="96" fillId="0" borderId="61" xfId="0" applyFont="1" applyBorder="1" applyAlignment="1">
      <alignment vertical="center"/>
    </xf>
    <xf numFmtId="0" fontId="96" fillId="0" borderId="61" xfId="0" applyFont="1" applyBorder="1" applyAlignment="1">
      <alignment vertical="center" wrapText="1"/>
    </xf>
    <xf numFmtId="0" fontId="96" fillId="0" borderId="59" xfId="0" applyFont="1" applyBorder="1" applyAlignment="1">
      <alignment vertical="center"/>
    </xf>
    <xf numFmtId="0" fontId="96" fillId="0" borderId="0" xfId="0" applyFont="1" applyAlignment="1">
      <alignment vertical="center"/>
    </xf>
    <xf numFmtId="0" fontId="97" fillId="0" borderId="7" xfId="0" applyFont="1" applyBorder="1" applyAlignment="1">
      <alignment horizontal="center" vertical="center" wrapText="1"/>
    </xf>
    <xf numFmtId="0" fontId="97" fillId="0" borderId="72" xfId="0" applyFont="1" applyBorder="1" applyAlignment="1">
      <alignment vertical="center" wrapText="1"/>
    </xf>
    <xf numFmtId="0" fontId="97" fillId="0" borderId="0" xfId="0" applyFont="1" applyAlignment="1">
      <alignment vertical="center" wrapText="1"/>
    </xf>
    <xf numFmtId="0" fontId="97" fillId="0" borderId="73" xfId="0" applyFont="1" applyBorder="1" applyAlignment="1">
      <alignment vertical="center" wrapText="1"/>
    </xf>
    <xf numFmtId="0" fontId="101" fillId="0" borderId="0" xfId="237" applyNumberFormat="1" applyFont="1" applyBorder="1" applyAlignment="1">
      <alignment horizontal="left" vertical="center"/>
    </xf>
    <xf numFmtId="49" fontId="8" fillId="0" borderId="0" xfId="394" applyNumberFormat="1" applyFont="1" applyAlignment="1">
      <alignment vertical="center"/>
    </xf>
    <xf numFmtId="0" fontId="85" fillId="0" borderId="7" xfId="392" applyNumberFormat="1" applyFont="1" applyBorder="1" applyAlignment="1">
      <alignment horizontal="center" vertical="center"/>
    </xf>
    <xf numFmtId="37" fontId="4" fillId="0" borderId="32" xfId="392" applyFont="1" applyBorder="1" applyAlignment="1">
      <alignment horizontal="center" vertical="center"/>
    </xf>
    <xf numFmtId="37" fontId="89" fillId="0" borderId="0" xfId="392" applyFont="1" applyAlignment="1">
      <alignment vertical="center"/>
    </xf>
    <xf numFmtId="10" fontId="4" fillId="0" borderId="34" xfId="392" applyNumberFormat="1" applyFont="1" applyBorder="1" applyAlignment="1">
      <alignment horizontal="center" vertical="center"/>
    </xf>
    <xf numFmtId="37" fontId="4" fillId="0" borderId="33" xfId="392" applyFont="1" applyBorder="1" applyAlignment="1">
      <alignment horizontal="center" vertical="center"/>
    </xf>
    <xf numFmtId="37" fontId="4" fillId="0" borderId="7" xfId="392" applyFont="1" applyBorder="1" applyAlignment="1">
      <alignment horizontal="center" vertical="center"/>
    </xf>
    <xf numFmtId="37" fontId="4" fillId="0" borderId="34" xfId="392" applyFont="1" applyBorder="1" applyAlignment="1">
      <alignment horizontal="center" vertical="center" wrapText="1"/>
    </xf>
    <xf numFmtId="37" fontId="102" fillId="0" borderId="0" xfId="392" applyFont="1" applyAlignment="1">
      <alignment vertical="center"/>
    </xf>
    <xf numFmtId="37" fontId="83" fillId="0" borderId="0" xfId="391" applyFont="1" applyAlignment="1">
      <alignment horizontal="centerContinuous" vertical="center"/>
    </xf>
    <xf numFmtId="37" fontId="104" fillId="0" borderId="0" xfId="392" applyFont="1" applyAlignment="1">
      <alignment vertical="center"/>
    </xf>
    <xf numFmtId="0" fontId="85" fillId="0" borderId="7" xfId="392" applyNumberFormat="1" applyFont="1" applyBorder="1" applyAlignment="1">
      <alignment horizontal="center" vertical="center" wrapText="1"/>
    </xf>
    <xf numFmtId="0" fontId="89" fillId="0" borderId="0" xfId="392" applyNumberFormat="1" applyFont="1" applyAlignment="1">
      <alignment vertical="center"/>
    </xf>
    <xf numFmtId="10" fontId="4" fillId="0" borderId="7" xfId="392" applyNumberFormat="1" applyFont="1" applyBorder="1" applyAlignment="1">
      <alignment horizontal="center" vertical="center" wrapText="1"/>
    </xf>
    <xf numFmtId="37" fontId="4" fillId="0" borderId="7" xfId="392" applyFont="1" applyBorder="1" applyAlignment="1">
      <alignment horizontal="center" vertical="center" wrapText="1"/>
    </xf>
    <xf numFmtId="37" fontId="4" fillId="0" borderId="0" xfId="392" applyFont="1" applyAlignment="1">
      <alignment horizontal="center" vertical="center"/>
    </xf>
    <xf numFmtId="10" fontId="85" fillId="0" borderId="0" xfId="392" applyNumberFormat="1" applyFont="1" applyAlignment="1">
      <alignment horizontal="center" vertical="center"/>
    </xf>
    <xf numFmtId="37" fontId="4" fillId="0" borderId="0" xfId="391" applyFont="1" applyAlignment="1">
      <alignment horizontal="left" vertical="center"/>
    </xf>
    <xf numFmtId="10" fontId="4" fillId="0" borderId="7" xfId="390" applyNumberFormat="1" applyFont="1" applyBorder="1" applyAlignment="1">
      <alignment horizontal="center" vertical="center"/>
    </xf>
    <xf numFmtId="182" fontId="4" fillId="0" borderId="7" xfId="390" applyNumberFormat="1" applyFont="1" applyBorder="1" applyAlignment="1">
      <alignment vertical="center"/>
    </xf>
    <xf numFmtId="37" fontId="4" fillId="0" borderId="22" xfId="392" applyFont="1" applyBorder="1" applyAlignment="1">
      <alignment horizontal="center" vertical="center"/>
    </xf>
    <xf numFmtId="10" fontId="4" fillId="0" borderId="32" xfId="392" applyNumberFormat="1" applyFont="1" applyBorder="1" applyAlignment="1">
      <alignment horizontal="center" vertical="center" wrapText="1"/>
    </xf>
    <xf numFmtId="10" fontId="4" fillId="0" borderId="32" xfId="392" applyNumberFormat="1" applyFont="1" applyBorder="1" applyAlignment="1">
      <alignment vertical="center" wrapText="1"/>
    </xf>
    <xf numFmtId="10" fontId="4" fillId="0" borderId="32" xfId="392" applyNumberFormat="1" applyFont="1" applyBorder="1" applyAlignment="1">
      <alignment horizontal="right" vertical="center"/>
    </xf>
    <xf numFmtId="10" fontId="4" fillId="0" borderId="34" xfId="392" applyNumberFormat="1" applyFont="1" applyBorder="1" applyAlignment="1">
      <alignment vertical="center"/>
    </xf>
    <xf numFmtId="10" fontId="4" fillId="0" borderId="34" xfId="392" applyNumberFormat="1" applyFont="1" applyBorder="1" applyAlignment="1">
      <alignment horizontal="right" vertical="center"/>
    </xf>
    <xf numFmtId="10" fontId="4" fillId="0" borderId="42" xfId="392" applyNumberFormat="1" applyFont="1" applyBorder="1" applyAlignment="1">
      <alignment horizontal="center" vertical="center" wrapText="1"/>
    </xf>
    <xf numFmtId="10" fontId="4" fillId="0" borderId="42" xfId="392" applyNumberFormat="1" applyFont="1" applyBorder="1" applyAlignment="1">
      <alignment vertical="center"/>
    </xf>
    <xf numFmtId="10" fontId="4" fillId="0" borderId="42" xfId="392" applyNumberFormat="1" applyFont="1" applyBorder="1" applyAlignment="1">
      <alignment horizontal="right" vertical="center"/>
    </xf>
    <xf numFmtId="37" fontId="4" fillId="0" borderId="21" xfId="392" applyFont="1" applyBorder="1" applyAlignment="1">
      <alignment horizontal="center" vertical="center"/>
    </xf>
    <xf numFmtId="10" fontId="4" fillId="0" borderId="35" xfId="392" applyNumberFormat="1" applyFont="1" applyBorder="1" applyAlignment="1">
      <alignment horizontal="center" vertical="center" wrapText="1"/>
    </xf>
    <xf numFmtId="10" fontId="4" fillId="0" borderId="35" xfId="392" applyNumberFormat="1" applyFont="1" applyBorder="1" applyAlignment="1">
      <alignment vertical="center"/>
    </xf>
    <xf numFmtId="10" fontId="4" fillId="0" borderId="35" xfId="392" applyNumberFormat="1" applyFont="1" applyBorder="1" applyAlignment="1">
      <alignment horizontal="right" vertical="center"/>
    </xf>
    <xf numFmtId="0" fontId="93" fillId="0" borderId="32" xfId="0" applyFont="1" applyBorder="1" applyAlignment="1">
      <alignment horizontal="center" vertical="center" wrapText="1"/>
    </xf>
    <xf numFmtId="0" fontId="93" fillId="0" borderId="34" xfId="0" applyFont="1" applyBorder="1" applyAlignment="1">
      <alignment horizontal="center" vertical="center" wrapText="1"/>
    </xf>
    <xf numFmtId="0" fontId="93" fillId="0" borderId="35" xfId="0" applyFont="1" applyBorder="1" applyAlignment="1">
      <alignment horizontal="center" vertical="center" wrapText="1"/>
    </xf>
    <xf numFmtId="10" fontId="85" fillId="0" borderId="35" xfId="392" applyNumberFormat="1" applyFont="1" applyBorder="1" applyAlignment="1">
      <alignment horizontal="right" vertical="center"/>
    </xf>
    <xf numFmtId="10" fontId="85" fillId="0" borderId="7" xfId="392" applyNumberFormat="1" applyFont="1" applyBorder="1" applyAlignment="1">
      <alignment horizontal="right" vertical="center"/>
    </xf>
    <xf numFmtId="182" fontId="85" fillId="0" borderId="7" xfId="392" applyNumberFormat="1" applyFont="1" applyBorder="1" applyAlignment="1">
      <alignment horizontal="right" vertical="center"/>
    </xf>
    <xf numFmtId="10" fontId="4" fillId="0" borderId="7" xfId="392" applyNumberFormat="1" applyFont="1" applyBorder="1" applyAlignment="1">
      <alignment horizontal="right" vertical="center"/>
    </xf>
    <xf numFmtId="182" fontId="4" fillId="0" borderId="7" xfId="392" applyNumberFormat="1" applyFont="1" applyBorder="1" applyAlignment="1">
      <alignment horizontal="right" vertical="center"/>
    </xf>
    <xf numFmtId="37" fontId="4" fillId="0" borderId="45" xfId="392" applyFont="1" applyBorder="1" applyAlignment="1">
      <alignment horizontal="center" vertical="center"/>
    </xf>
    <xf numFmtId="224" fontId="4" fillId="0" borderId="7" xfId="217" applyNumberFormat="1" applyFont="1" applyFill="1" applyBorder="1" applyAlignment="1" applyProtection="1">
      <alignment horizontal="right" vertical="center"/>
    </xf>
    <xf numFmtId="224" fontId="85" fillId="0" borderId="7" xfId="217" applyNumberFormat="1" applyFont="1" applyFill="1" applyBorder="1" applyAlignment="1" applyProtection="1">
      <alignment horizontal="right" vertical="center"/>
    </xf>
    <xf numFmtId="224" fontId="4" fillId="0" borderId="7" xfId="392" applyNumberFormat="1" applyFont="1" applyBorder="1" applyAlignment="1">
      <alignment horizontal="right" vertical="center"/>
    </xf>
    <xf numFmtId="224" fontId="85" fillId="0" borderId="7" xfId="392" applyNumberFormat="1" applyFont="1" applyBorder="1" applyAlignment="1">
      <alignment horizontal="right" vertical="center"/>
    </xf>
    <xf numFmtId="176" fontId="4" fillId="0" borderId="0" xfId="389" applyNumberFormat="1" applyAlignment="1">
      <alignment horizontal="centerContinuous" vertical="center"/>
    </xf>
    <xf numFmtId="176" fontId="4" fillId="0" borderId="0" xfId="389" applyNumberFormat="1" applyAlignment="1">
      <alignment vertical="center"/>
    </xf>
    <xf numFmtId="176" fontId="83" fillId="0" borderId="0" xfId="494" applyNumberFormat="1" applyFont="1">
      <alignment horizontal="centerContinuous" vertical="center"/>
    </xf>
    <xf numFmtId="176" fontId="4" fillId="0" borderId="0" xfId="389" applyNumberFormat="1" applyAlignment="1">
      <alignment horizontal="right" vertical="center"/>
    </xf>
    <xf numFmtId="10" fontId="85" fillId="0" borderId="7" xfId="390" applyNumberFormat="1" applyFont="1" applyBorder="1" applyAlignment="1">
      <alignment horizontal="centerContinuous" vertical="center"/>
    </xf>
    <xf numFmtId="10" fontId="85" fillId="0" borderId="7" xfId="390" applyNumberFormat="1" applyFont="1" applyBorder="1" applyAlignment="1">
      <alignment horizontal="center" vertical="center"/>
    </xf>
    <xf numFmtId="10" fontId="4" fillId="0" borderId="32" xfId="390" applyNumberFormat="1" applyFont="1" applyBorder="1" applyAlignment="1">
      <alignment horizontal="center" vertical="center" wrapText="1"/>
    </xf>
    <xf numFmtId="176" fontId="4" fillId="0" borderId="32" xfId="390" applyNumberFormat="1" applyFont="1" applyBorder="1" applyAlignment="1">
      <alignment vertical="center"/>
    </xf>
    <xf numFmtId="224" fontId="4" fillId="0" borderId="32" xfId="390" applyNumberFormat="1" applyFont="1" applyBorder="1" applyAlignment="1">
      <alignment vertical="center"/>
    </xf>
    <xf numFmtId="10" fontId="4" fillId="0" borderId="34" xfId="390" applyNumberFormat="1" applyFont="1" applyBorder="1" applyAlignment="1">
      <alignment horizontal="center" vertical="center" wrapText="1"/>
    </xf>
    <xf numFmtId="176" fontId="4" fillId="0" borderId="34" xfId="390" applyNumberFormat="1" applyFont="1" applyBorder="1" applyAlignment="1">
      <alignment vertical="center"/>
    </xf>
    <xf numFmtId="224" fontId="4" fillId="0" borderId="34" xfId="390" applyNumberFormat="1" applyFont="1" applyBorder="1" applyAlignment="1">
      <alignment vertical="center"/>
    </xf>
    <xf numFmtId="37" fontId="4" fillId="0" borderId="35" xfId="392" applyFont="1" applyBorder="1" applyAlignment="1">
      <alignment horizontal="center" vertical="center" wrapText="1"/>
    </xf>
    <xf numFmtId="10" fontId="4" fillId="0" borderId="35" xfId="390" applyNumberFormat="1" applyFont="1" applyBorder="1" applyAlignment="1">
      <alignment horizontal="center" vertical="center" wrapText="1"/>
    </xf>
    <xf numFmtId="176" fontId="4" fillId="0" borderId="35" xfId="390" applyNumberFormat="1" applyFont="1" applyBorder="1" applyAlignment="1">
      <alignment vertical="center"/>
    </xf>
    <xf numFmtId="224" fontId="4" fillId="0" borderId="35" xfId="390" applyNumberFormat="1" applyFont="1" applyBorder="1" applyAlignment="1">
      <alignment vertical="center"/>
    </xf>
    <xf numFmtId="176" fontId="4" fillId="0" borderId="7" xfId="390" applyNumberFormat="1" applyFont="1" applyBorder="1" applyAlignment="1">
      <alignment vertical="center"/>
    </xf>
    <xf numFmtId="0" fontId="86" fillId="0" borderId="0" xfId="0" applyFont="1" applyAlignment="1">
      <alignment vertical="center"/>
    </xf>
    <xf numFmtId="0" fontId="85" fillId="0" borderId="0" xfId="0" applyFont="1" applyAlignment="1">
      <alignment vertical="center"/>
    </xf>
    <xf numFmtId="0" fontId="4" fillId="0" borderId="0" xfId="0" applyFont="1" applyAlignment="1">
      <alignment horizontal="right" vertical="center"/>
    </xf>
    <xf numFmtId="0" fontId="85" fillId="0" borderId="7" xfId="0" applyFont="1" applyBorder="1" applyAlignment="1">
      <alignment horizontal="centerContinuous" vertical="center"/>
    </xf>
    <xf numFmtId="0" fontId="85" fillId="0" borderId="7" xfId="0" applyFont="1" applyBorder="1" applyAlignment="1">
      <alignment horizontal="center"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85" fillId="0" borderId="7" xfId="0" applyFont="1" applyBorder="1" applyAlignment="1">
      <alignment vertical="center"/>
    </xf>
    <xf numFmtId="3" fontId="85" fillId="0" borderId="7" xfId="0" applyNumberFormat="1" applyFont="1" applyBorder="1" applyAlignment="1">
      <alignment vertical="center"/>
    </xf>
    <xf numFmtId="0" fontId="105" fillId="0" borderId="0" xfId="0" applyFont="1" applyAlignment="1">
      <alignment horizontal="centerContinuous" vertical="center"/>
    </xf>
    <xf numFmtId="0" fontId="100" fillId="0" borderId="7" xfId="0" applyFont="1" applyBorder="1" applyAlignment="1">
      <alignment horizontal="justify" vertical="center" wrapText="1"/>
    </xf>
    <xf numFmtId="0" fontId="100" fillId="0" borderId="7" xfId="0" applyFont="1" applyBorder="1" applyAlignment="1">
      <alignment vertical="center" wrapText="1"/>
    </xf>
    <xf numFmtId="0" fontId="100" fillId="0" borderId="22" xfId="0" applyFont="1" applyBorder="1" applyAlignment="1">
      <alignment vertical="center" wrapText="1"/>
    </xf>
    <xf numFmtId="0" fontId="100" fillId="0" borderId="33" xfId="0" applyFont="1" applyBorder="1" applyAlignment="1">
      <alignment vertical="center" wrapText="1"/>
    </xf>
    <xf numFmtId="0" fontId="100" fillId="0" borderId="21" xfId="0" applyFont="1" applyBorder="1" applyAlignment="1">
      <alignment vertical="center" wrapText="1"/>
    </xf>
    <xf numFmtId="0" fontId="100" fillId="0" borderId="22" xfId="0" applyFont="1" applyBorder="1" applyAlignment="1">
      <alignment horizontal="justify" vertical="center" wrapText="1"/>
    </xf>
    <xf numFmtId="0" fontId="100" fillId="0" borderId="33" xfId="0" applyFont="1" applyBorder="1" applyAlignment="1">
      <alignment horizontal="justify" vertical="center" wrapText="1"/>
    </xf>
    <xf numFmtId="0" fontId="100" fillId="0" borderId="21" xfId="0" applyFont="1" applyBorder="1" applyAlignment="1">
      <alignment horizontal="justify" vertical="center" wrapText="1"/>
    </xf>
    <xf numFmtId="0" fontId="4" fillId="0" borderId="0" xfId="0" applyFont="1" applyAlignment="1">
      <alignment horizontal="centerContinuous" vertical="center"/>
    </xf>
    <xf numFmtId="41" fontId="4" fillId="0" borderId="0" xfId="237" applyFont="1" applyAlignment="1">
      <alignment vertical="center"/>
    </xf>
    <xf numFmtId="227" fontId="89" fillId="0" borderId="0" xfId="392" applyNumberFormat="1" applyFont="1" applyAlignment="1">
      <alignment vertical="center"/>
    </xf>
    <xf numFmtId="10" fontId="89" fillId="0" borderId="0" xfId="217" applyNumberFormat="1" applyFont="1" applyFill="1" applyAlignment="1">
      <alignment vertical="center"/>
    </xf>
    <xf numFmtId="0" fontId="4" fillId="0" borderId="7" xfId="0" applyFont="1" applyBorder="1" applyAlignment="1">
      <alignment vertical="center" wrapText="1"/>
    </xf>
    <xf numFmtId="0" fontId="85" fillId="0" borderId="7" xfId="0" applyFont="1" applyBorder="1" applyAlignment="1">
      <alignment vertical="center" wrapText="1"/>
    </xf>
    <xf numFmtId="228" fontId="4" fillId="0" borderId="7" xfId="0" applyNumberFormat="1" applyFont="1" applyBorder="1" applyAlignment="1">
      <alignment horizontal="center" vertical="center"/>
    </xf>
    <xf numFmtId="212" fontId="4" fillId="0" borderId="27" xfId="237" applyNumberFormat="1" applyFont="1" applyBorder="1" applyAlignment="1" applyProtection="1">
      <alignment vertical="center"/>
    </xf>
    <xf numFmtId="0" fontId="85" fillId="0" borderId="7" xfId="506" applyFont="1" applyBorder="1" applyAlignment="1">
      <alignment horizontal="centerContinuous" vertical="center"/>
    </xf>
    <xf numFmtId="0" fontId="85" fillId="0" borderId="7" xfId="506" applyFont="1" applyBorder="1" applyAlignment="1">
      <alignment horizontal="center" vertical="center" wrapText="1"/>
    </xf>
    <xf numFmtId="3" fontId="4" fillId="0" borderId="2" xfId="0" applyNumberFormat="1" applyFont="1" applyBorder="1" applyAlignment="1">
      <alignment vertical="center"/>
    </xf>
    <xf numFmtId="0" fontId="4" fillId="0" borderId="27" xfId="0" applyFont="1" applyBorder="1" applyAlignment="1">
      <alignment vertical="center"/>
    </xf>
    <xf numFmtId="3" fontId="4" fillId="0" borderId="27" xfId="0" applyNumberFormat="1" applyFont="1" applyBorder="1" applyAlignment="1">
      <alignment vertical="center"/>
    </xf>
    <xf numFmtId="0" fontId="4" fillId="0" borderId="45" xfId="0" applyFont="1" applyBorder="1" applyAlignment="1">
      <alignment vertical="center"/>
    </xf>
    <xf numFmtId="43" fontId="4" fillId="0" borderId="45" xfId="0" applyNumberFormat="1" applyFont="1" applyBorder="1" applyAlignment="1">
      <alignment vertical="center"/>
    </xf>
    <xf numFmtId="0" fontId="4" fillId="0" borderId="27" xfId="0" applyFont="1" applyBorder="1" applyAlignment="1">
      <alignment horizontal="center" vertical="center"/>
    </xf>
    <xf numFmtId="229" fontId="4" fillId="0" borderId="27" xfId="237" applyNumberFormat="1" applyFont="1" applyFill="1" applyBorder="1" applyAlignment="1">
      <alignment vertical="center"/>
    </xf>
    <xf numFmtId="41" fontId="4" fillId="0" borderId="27" xfId="237" applyFont="1" applyFill="1" applyBorder="1" applyAlignment="1">
      <alignment vertical="center"/>
    </xf>
    <xf numFmtId="4" fontId="4" fillId="0" borderId="7" xfId="0" applyNumberFormat="1" applyFont="1" applyBorder="1" applyAlignment="1">
      <alignment vertical="center"/>
    </xf>
    <xf numFmtId="0" fontId="4" fillId="0" borderId="7" xfId="0" applyFont="1" applyBorder="1" applyAlignment="1">
      <alignment horizontal="right" vertical="center"/>
    </xf>
    <xf numFmtId="3" fontId="4" fillId="0" borderId="2" xfId="237" applyNumberFormat="1" applyFont="1" applyFill="1" applyBorder="1" applyAlignment="1">
      <alignment vertical="center"/>
    </xf>
    <xf numFmtId="3" fontId="4" fillId="0" borderId="27" xfId="237" applyNumberFormat="1" applyFont="1" applyFill="1" applyBorder="1" applyAlignment="1">
      <alignment vertical="center"/>
    </xf>
    <xf numFmtId="4" fontId="4" fillId="0" borderId="27" xfId="0" applyNumberFormat="1" applyFont="1" applyBorder="1" applyAlignment="1">
      <alignment vertical="center"/>
    </xf>
    <xf numFmtId="228" fontId="85" fillId="0" borderId="7" xfId="0" applyNumberFormat="1" applyFont="1" applyBorder="1" applyAlignment="1">
      <alignment horizontal="center" vertical="center"/>
    </xf>
    <xf numFmtId="38" fontId="85" fillId="0" borderId="0" xfId="396" applyNumberFormat="1" applyFont="1" applyAlignment="1">
      <alignment horizontal="left" vertical="center"/>
    </xf>
    <xf numFmtId="0" fontId="103" fillId="0" borderId="7" xfId="505" applyFont="1" applyBorder="1" applyAlignment="1">
      <alignment horizontal="center" vertical="center"/>
    </xf>
    <xf numFmtId="41" fontId="4" fillId="0" borderId="27" xfId="237" applyNumberFormat="1" applyFont="1" applyBorder="1" applyAlignment="1" applyProtection="1">
      <alignment vertical="center"/>
    </xf>
    <xf numFmtId="10" fontId="4" fillId="0" borderId="34" xfId="390" applyNumberFormat="1" applyFont="1" applyFill="1" applyBorder="1" applyAlignment="1">
      <alignment horizontal="centerContinuous" vertical="center"/>
    </xf>
    <xf numFmtId="184" fontId="4" fillId="0" borderId="38" xfId="396" applyNumberFormat="1" applyFont="1" applyFill="1" applyBorder="1" applyAlignment="1">
      <alignment horizontal="centerContinuous" vertical="center"/>
    </xf>
    <xf numFmtId="184" fontId="4" fillId="0" borderId="39" xfId="396" applyNumberFormat="1" applyFont="1" applyFill="1" applyBorder="1" applyAlignment="1">
      <alignment horizontal="centerContinuous" vertical="center"/>
    </xf>
    <xf numFmtId="176" fontId="4" fillId="0" borderId="34" xfId="396" applyNumberFormat="1" applyFont="1" applyFill="1" applyBorder="1" applyAlignment="1">
      <alignment vertical="center"/>
    </xf>
    <xf numFmtId="204" fontId="4" fillId="0" borderId="34" xfId="217" applyNumberFormat="1" applyFont="1" applyFill="1" applyBorder="1" applyAlignment="1" applyProtection="1">
      <alignment vertical="center"/>
    </xf>
    <xf numFmtId="0" fontId="4" fillId="0" borderId="38" xfId="396" applyNumberFormat="1" applyFont="1" applyFill="1" applyBorder="1" applyAlignment="1">
      <alignment vertical="center"/>
    </xf>
    <xf numFmtId="0" fontId="4" fillId="0" borderId="39" xfId="396" applyNumberFormat="1" applyFont="1" applyFill="1" applyBorder="1" applyAlignment="1">
      <alignment vertical="center"/>
    </xf>
    <xf numFmtId="0" fontId="4" fillId="0" borderId="0" xfId="396" applyNumberFormat="1" applyFont="1" applyFill="1" applyAlignment="1">
      <alignment vertical="center"/>
    </xf>
    <xf numFmtId="184" fontId="4" fillId="0" borderId="0" xfId="396" applyNumberFormat="1" applyFont="1" applyFill="1" applyAlignment="1">
      <alignment vertical="center"/>
    </xf>
    <xf numFmtId="10" fontId="107" fillId="0" borderId="34" xfId="390" applyNumberFormat="1" applyFont="1" applyFill="1" applyBorder="1" applyAlignment="1">
      <alignment horizontal="centerContinuous" vertical="center"/>
    </xf>
    <xf numFmtId="184" fontId="4" fillId="0" borderId="44" xfId="396" applyNumberFormat="1" applyFont="1" applyFill="1" applyBorder="1" applyAlignment="1">
      <alignment horizontal="centerContinuous" vertical="center" shrinkToFit="1"/>
    </xf>
    <xf numFmtId="184" fontId="4" fillId="0" borderId="43" xfId="396" applyNumberFormat="1" applyFont="1" applyFill="1" applyBorder="1" applyAlignment="1">
      <alignment horizontal="centerContinuous" vertical="center" shrinkToFit="1"/>
    </xf>
    <xf numFmtId="176" fontId="4" fillId="0" borderId="42" xfId="396" applyNumberFormat="1" applyFont="1" applyFill="1" applyBorder="1" applyAlignment="1">
      <alignment vertical="center"/>
    </xf>
    <xf numFmtId="204" fontId="4" fillId="0" borderId="42" xfId="217" applyNumberFormat="1" applyFont="1" applyFill="1" applyBorder="1" applyAlignment="1" applyProtection="1">
      <alignment vertical="center"/>
    </xf>
    <xf numFmtId="0" fontId="4" fillId="0" borderId="44" xfId="396" applyNumberFormat="1" applyFont="1" applyFill="1" applyBorder="1" applyAlignment="1">
      <alignment vertical="center"/>
    </xf>
    <xf numFmtId="0" fontId="4" fillId="0" borderId="43" xfId="396" applyNumberFormat="1" applyFont="1" applyFill="1" applyBorder="1" applyAlignment="1">
      <alignment vertical="center"/>
    </xf>
    <xf numFmtId="10" fontId="4" fillId="0" borderId="35" xfId="390" applyNumberFormat="1" applyFont="1" applyFill="1" applyBorder="1" applyAlignment="1">
      <alignment horizontal="centerContinuous" vertical="center"/>
    </xf>
    <xf numFmtId="184" fontId="4" fillId="0" borderId="40" xfId="396" applyNumberFormat="1" applyFont="1" applyFill="1" applyBorder="1" applyAlignment="1">
      <alignment horizontal="centerContinuous" vertical="center"/>
    </xf>
    <xf numFmtId="184" fontId="4" fillId="0" borderId="41" xfId="396" applyNumberFormat="1" applyFont="1" applyFill="1" applyBorder="1" applyAlignment="1">
      <alignment horizontal="centerContinuous" vertical="center"/>
    </xf>
    <xf numFmtId="176" fontId="4" fillId="0" borderId="35" xfId="396" applyNumberFormat="1" applyFont="1" applyFill="1" applyBorder="1" applyAlignment="1">
      <alignment vertical="center"/>
    </xf>
    <xf numFmtId="204" fontId="4" fillId="0" borderId="35" xfId="217" applyNumberFormat="1" applyFont="1" applyFill="1" applyBorder="1" applyAlignment="1" applyProtection="1">
      <alignment vertical="center"/>
    </xf>
    <xf numFmtId="0" fontId="4" fillId="0" borderId="40" xfId="396" applyNumberFormat="1" applyFont="1" applyFill="1" applyBorder="1" applyAlignment="1">
      <alignment vertical="center"/>
    </xf>
    <xf numFmtId="0" fontId="4" fillId="0" borderId="41" xfId="396" applyNumberFormat="1" applyFont="1" applyFill="1" applyBorder="1" applyAlignment="1">
      <alignment vertical="center"/>
    </xf>
    <xf numFmtId="184" fontId="4" fillId="0" borderId="22" xfId="396" applyNumberFormat="1" applyFont="1" applyBorder="1" applyAlignment="1">
      <alignment horizontal="center" vertical="center" textRotation="255"/>
    </xf>
    <xf numFmtId="184" fontId="4" fillId="0" borderId="33" xfId="396" applyNumberFormat="1" applyFont="1" applyBorder="1" applyAlignment="1">
      <alignment horizontal="center" vertical="center" textRotation="255"/>
    </xf>
    <xf numFmtId="184" fontId="4" fillId="0" borderId="21" xfId="396" applyNumberFormat="1" applyFont="1" applyBorder="1" applyAlignment="1">
      <alignment horizontal="center" vertical="center" textRotation="255"/>
    </xf>
    <xf numFmtId="0" fontId="4" fillId="0" borderId="27" xfId="396" applyNumberFormat="1" applyFont="1" applyBorder="1" applyAlignment="1">
      <alignment horizontal="center" vertical="center" shrinkToFit="1"/>
    </xf>
    <xf numFmtId="0" fontId="4" fillId="0" borderId="22" xfId="396" applyNumberFormat="1" applyFont="1" applyBorder="1" applyAlignment="1">
      <alignment horizontal="center" vertical="center" textRotation="255"/>
    </xf>
    <xf numFmtId="0" fontId="4" fillId="0" borderId="33" xfId="396" applyNumberFormat="1" applyFont="1" applyBorder="1" applyAlignment="1">
      <alignment horizontal="center" vertical="center" textRotation="255"/>
    </xf>
    <xf numFmtId="0" fontId="4" fillId="0" borderId="21" xfId="396" applyNumberFormat="1" applyFont="1" applyBorder="1" applyAlignment="1">
      <alignment horizontal="center" vertical="center" textRotation="255"/>
    </xf>
    <xf numFmtId="0" fontId="85" fillId="0" borderId="7" xfId="0" applyFont="1" applyBorder="1" applyAlignment="1">
      <alignment horizontal="center" vertical="center"/>
    </xf>
    <xf numFmtId="0" fontId="103" fillId="0" borderId="2" xfId="505" applyFont="1" applyBorder="1" applyAlignment="1">
      <alignment horizontal="center" vertical="center"/>
    </xf>
    <xf numFmtId="0" fontId="103" fillId="0" borderId="27" xfId="505" applyFont="1" applyBorder="1" applyAlignment="1">
      <alignment horizontal="center" vertical="center"/>
    </xf>
    <xf numFmtId="0" fontId="103" fillId="0" borderId="45" xfId="505" applyFont="1" applyBorder="1" applyAlignment="1">
      <alignment horizontal="center" vertical="center"/>
    </xf>
    <xf numFmtId="10" fontId="4" fillId="0" borderId="7" xfId="392" applyNumberFormat="1" applyFont="1" applyBorder="1" applyAlignment="1">
      <alignment horizontal="center" vertical="center" wrapText="1"/>
    </xf>
    <xf numFmtId="10" fontId="4" fillId="0" borderId="7" xfId="392" applyNumberFormat="1" applyFont="1" applyBorder="1" applyAlignment="1">
      <alignment horizontal="center" vertical="center"/>
    </xf>
    <xf numFmtId="0" fontId="85" fillId="0" borderId="2" xfId="392" applyNumberFormat="1" applyFont="1" applyBorder="1" applyAlignment="1">
      <alignment horizontal="center" vertical="center" wrapText="1"/>
    </xf>
    <xf numFmtId="0" fontId="85" fillId="0" borderId="45" xfId="392" applyNumberFormat="1" applyFont="1" applyBorder="1" applyAlignment="1">
      <alignment horizontal="center" vertical="center" wrapText="1"/>
    </xf>
    <xf numFmtId="37" fontId="4" fillId="0" borderId="2" xfId="392" applyFont="1" applyBorder="1" applyAlignment="1">
      <alignment horizontal="center" vertical="center"/>
    </xf>
    <xf numFmtId="37" fontId="4" fillId="0" borderId="45" xfId="392" applyFont="1" applyBorder="1" applyAlignment="1">
      <alignment horizontal="center" vertical="center"/>
    </xf>
    <xf numFmtId="37" fontId="4" fillId="0" borderId="7" xfId="392" applyFont="1" applyBorder="1" applyAlignment="1">
      <alignment horizontal="center" vertical="center" wrapText="1"/>
    </xf>
    <xf numFmtId="10" fontId="4" fillId="0" borderId="32" xfId="392" applyNumberFormat="1" applyFont="1" applyBorder="1" applyAlignment="1">
      <alignment horizontal="center" vertical="center" wrapText="1"/>
    </xf>
    <xf numFmtId="10" fontId="4" fillId="0" borderId="34" xfId="392" applyNumberFormat="1" applyFont="1" applyBorder="1" applyAlignment="1">
      <alignment horizontal="center" vertical="center"/>
    </xf>
    <xf numFmtId="10" fontId="4" fillId="0" borderId="35" xfId="392" applyNumberFormat="1" applyFont="1" applyBorder="1" applyAlignment="1">
      <alignment horizontal="center" vertical="center"/>
    </xf>
    <xf numFmtId="0" fontId="97" fillId="0" borderId="72" xfId="0" applyFont="1" applyBorder="1" applyAlignment="1">
      <alignment horizontal="justify" vertical="center" wrapText="1"/>
    </xf>
    <xf numFmtId="0" fontId="97" fillId="0" borderId="0" xfId="0" applyFont="1" applyAlignment="1">
      <alignment horizontal="justify" vertical="center" wrapText="1"/>
    </xf>
    <xf numFmtId="0" fontId="97" fillId="0" borderId="73" xfId="0" applyFont="1" applyBorder="1" applyAlignment="1">
      <alignment horizontal="justify" vertical="center" wrapText="1"/>
    </xf>
    <xf numFmtId="0" fontId="97" fillId="0" borderId="72" xfId="0" applyFont="1" applyBorder="1" applyAlignment="1">
      <alignment horizontal="left" vertical="center" wrapText="1"/>
    </xf>
    <xf numFmtId="0" fontId="97" fillId="0" borderId="0" xfId="0" applyFont="1" applyAlignment="1">
      <alignment horizontal="left" vertical="center" wrapText="1"/>
    </xf>
    <xf numFmtId="0" fontId="97" fillId="0" borderId="73" xfId="0" applyFont="1" applyBorder="1" applyAlignment="1">
      <alignment horizontal="left" vertical="center" wrapText="1"/>
    </xf>
    <xf numFmtId="0" fontId="98" fillId="0" borderId="72" xfId="0" applyFont="1" applyBorder="1" applyAlignment="1">
      <alignment horizontal="center" vertical="center" wrapText="1"/>
    </xf>
    <xf numFmtId="0" fontId="98" fillId="0" borderId="0" xfId="0" applyFont="1" applyAlignment="1">
      <alignment horizontal="center" vertical="center" wrapText="1"/>
    </xf>
    <xf numFmtId="0" fontId="98" fillId="0" borderId="73" xfId="0" applyFont="1" applyBorder="1" applyAlignment="1">
      <alignment horizontal="center" vertical="center" wrapText="1"/>
    </xf>
    <xf numFmtId="0" fontId="97" fillId="0" borderId="72" xfId="0" applyFont="1" applyBorder="1" applyAlignment="1">
      <alignment horizontal="center" vertical="center" wrapText="1"/>
    </xf>
    <xf numFmtId="0" fontId="97" fillId="0" borderId="0" xfId="0" applyFont="1" applyAlignment="1">
      <alignment horizontal="center" vertical="center" wrapText="1"/>
    </xf>
    <xf numFmtId="0" fontId="97" fillId="0" borderId="73" xfId="0" applyFont="1" applyBorder="1" applyAlignment="1">
      <alignment horizontal="center" vertical="center" wrapText="1"/>
    </xf>
    <xf numFmtId="0" fontId="100" fillId="0" borderId="7" xfId="0" applyFont="1" applyBorder="1" applyAlignment="1">
      <alignment horizontal="justify" vertical="center" wrapText="1"/>
    </xf>
    <xf numFmtId="0" fontId="94" fillId="0" borderId="0" xfId="0" applyFont="1" applyAlignment="1">
      <alignment vertical="center" wrapText="1"/>
    </xf>
    <xf numFmtId="0" fontId="4" fillId="0" borderId="74" xfId="0" applyFont="1" applyBorder="1" applyAlignment="1">
      <alignment vertical="center" wrapText="1"/>
    </xf>
    <xf numFmtId="0" fontId="14" fillId="31" borderId="7" xfId="0" applyFont="1" applyFill="1" applyBorder="1" applyAlignment="1">
      <alignment horizontal="center" vertical="center"/>
    </xf>
    <xf numFmtId="0" fontId="90" fillId="29" borderId="54" xfId="0" applyFont="1" applyFill="1" applyBorder="1" applyAlignment="1">
      <alignment horizontal="left" vertical="center" wrapText="1"/>
    </xf>
    <xf numFmtId="0" fontId="90" fillId="29"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29" borderId="54" xfId="0" applyFont="1" applyFill="1" applyBorder="1" applyAlignment="1">
      <alignment horizontal="left" vertical="center" wrapText="1"/>
    </xf>
    <xf numFmtId="0" fontId="4" fillId="29" borderId="0" xfId="0" applyFont="1" applyFill="1" applyAlignment="1">
      <alignment horizontal="left" vertical="center" wrapText="1"/>
    </xf>
    <xf numFmtId="10" fontId="4" fillId="31" borderId="34" xfId="390" applyNumberFormat="1" applyFont="1" applyFill="1" applyBorder="1" applyAlignment="1">
      <alignment horizontal="centerContinuous" vertical="center"/>
    </xf>
    <xf numFmtId="184" fontId="4" fillId="31" borderId="38" xfId="396" applyNumberFormat="1" applyFont="1" applyFill="1" applyBorder="1" applyAlignment="1">
      <alignment horizontal="centerContinuous" vertical="center"/>
    </xf>
    <xf numFmtId="184" fontId="4" fillId="31" borderId="39" xfId="396" applyNumberFormat="1" applyFont="1" applyFill="1" applyBorder="1" applyAlignment="1">
      <alignment horizontal="centerContinuous" vertical="center"/>
    </xf>
    <xf numFmtId="176" fontId="4" fillId="31" borderId="34" xfId="396" applyNumberFormat="1" applyFont="1" applyFill="1" applyBorder="1" applyAlignment="1">
      <alignment vertical="center"/>
    </xf>
    <xf numFmtId="10" fontId="4" fillId="31" borderId="34" xfId="390" applyNumberFormat="1" applyFont="1" applyFill="1" applyBorder="1" applyAlignment="1">
      <alignment horizontal="centerContinuous" vertical="center" shrinkToFit="1"/>
    </xf>
    <xf numFmtId="184" fontId="4" fillId="31" borderId="38" xfId="396" applyNumberFormat="1" applyFont="1" applyFill="1" applyBorder="1" applyAlignment="1">
      <alignment horizontal="centerContinuous" vertical="center" shrinkToFit="1"/>
    </xf>
    <xf numFmtId="184" fontId="4" fillId="31" borderId="39" xfId="396" applyNumberFormat="1" applyFont="1" applyFill="1" applyBorder="1" applyAlignment="1">
      <alignment horizontal="centerContinuous" vertical="center" shrinkToFit="1"/>
    </xf>
  </cellXfs>
  <cellStyles count="510">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4" xr:uid="{00000000-0005-0000-0000-0000C1000000}"/>
    <cellStyle name="Actual Date" xfId="405" xr:uid="{00000000-0005-0000-0000-0000C2000000}"/>
    <cellStyle name="Aee­ " xfId="406" xr:uid="{00000000-0005-0000-0000-0000C3000000}"/>
    <cellStyle name="ÅëÈ­ [0]_¸ðÇü¸·" xfId="407" xr:uid="{00000000-0005-0000-0000-0000C4000000}"/>
    <cellStyle name="AeE­ [0]_¼oAI¼º " xfId="408" xr:uid="{00000000-0005-0000-0000-0000C5000000}"/>
    <cellStyle name="Aee­ _산외-산내도로공사" xfId="409" xr:uid="{00000000-0005-0000-0000-0000C6000000}"/>
    <cellStyle name="ÅëÈ­_¸ðÇü¸·" xfId="410" xr:uid="{00000000-0005-0000-0000-0000C7000000}"/>
    <cellStyle name="AeE­_¼oAI¼º " xfId="411" xr:uid="{00000000-0005-0000-0000-0000C8000000}"/>
    <cellStyle name="ÄÞ¸¶ [0]_¸ðÇü¸·" xfId="412" xr:uid="{00000000-0005-0000-0000-0000C9000000}"/>
    <cellStyle name="AÞ¸¶ [0]_¼oAI¼º " xfId="413" xr:uid="{00000000-0005-0000-0000-0000CA000000}"/>
    <cellStyle name="ÄÞ¸¶_¸ðÇü¸·" xfId="414" xr:uid="{00000000-0005-0000-0000-0000CB000000}"/>
    <cellStyle name="AÞ¸¶_¼oAI¼º " xfId="415" xr:uid="{00000000-0005-0000-0000-0000CC000000}"/>
    <cellStyle name="b?þ?b?þ?b?þ?b?þ?b?þ?b?þ?b?þ?b?þ?b?þ?b?þ?b灌þ?b?þ?&lt;?b?þ?b濬þ?b?þ?b?þ昰_x0018_?þ????_x0008_" xfId="416" xr:uid="{00000000-0005-0000-0000-0000CD000000}"/>
    <cellStyle name="b?þ?b?þ?b?þ?b灌þ?b?þ?&lt;?b?þ?b濬þ?b?þ?b?þ昰_x0018_?þ????_x0008_" xfId="417" xr:uid="{00000000-0005-0000-0000-0000CE000000}"/>
    <cellStyle name="b␌þකb濰þඪb瀠þයb灌þ්b炈þ宐&lt;෢b濈þෲb濬þขb瀐þฒb瀰þ昰_x0018_⋸þ㤕䰀ጤܕ_x0008_" xfId="418" xr:uid="{00000000-0005-0000-0000-0000CF000000}"/>
    <cellStyle name="body" xfId="420" xr:uid="{00000000-0005-0000-0000-0000D0000000}"/>
    <cellStyle name="b嬜þപb嬼þഺb孬þൊb⍜þ൚b⍼þ൪b⎨þൺb⏜þඊb␌þකb濰þඪb瀠þයb灌þ්b炈þ宐&lt;෢b濈þෲb濬þขb瀐þฒb瀰þ昰_x0018_⋸þ㤕䰀ጤܕ_x0008_" xfId="419" xr:uid="{00000000-0005-0000-0000-0000D1000000}"/>
    <cellStyle name="C¡IA¨ª_Sheet1 (2)" xfId="421" xr:uid="{00000000-0005-0000-0000-0000D2000000}"/>
    <cellStyle name="C￥AØ_  FAB AIA¤  " xfId="422" xr:uid="{00000000-0005-0000-0000-0000D3000000}"/>
    <cellStyle name="Ç¥ÁØ_¸ðÇü¸·" xfId="423" xr:uid="{00000000-0005-0000-0000-0000D4000000}"/>
    <cellStyle name="C￥AØ_¿μ¾÷CoE² " xfId="424" xr:uid="{00000000-0005-0000-0000-0000D5000000}"/>
    <cellStyle name="Ç¥ÁØ_°­´ç (2)" xfId="425" xr:uid="{00000000-0005-0000-0000-0000D6000000}"/>
    <cellStyle name="C￥AØ_³e¹≪" xfId="426" xr:uid="{00000000-0005-0000-0000-0000D7000000}"/>
    <cellStyle name="Calc Currency (0)" xfId="427" xr:uid="{00000000-0005-0000-0000-0000D8000000}"/>
    <cellStyle name="category" xfId="428" xr:uid="{00000000-0005-0000-0000-0000D9000000}"/>
    <cellStyle name="Comma" xfId="429" xr:uid="{00000000-0005-0000-0000-0000DA000000}"/>
    <cellStyle name="Comma [0]" xfId="430" xr:uid="{00000000-0005-0000-0000-0000DB000000}"/>
    <cellStyle name="comma zerodec" xfId="431" xr:uid="{00000000-0005-0000-0000-0000DC000000}"/>
    <cellStyle name="Comma_ SG&amp;A Bridge " xfId="432" xr:uid="{00000000-0005-0000-0000-0000DD000000}"/>
    <cellStyle name="Comma0" xfId="433" xr:uid="{00000000-0005-0000-0000-0000DE000000}"/>
    <cellStyle name="Copied" xfId="434" xr:uid="{00000000-0005-0000-0000-0000DF000000}"/>
    <cellStyle name="Currency" xfId="435" xr:uid="{00000000-0005-0000-0000-0000E0000000}"/>
    <cellStyle name="Currency [0]" xfId="436" xr:uid="{00000000-0005-0000-0000-0000E1000000}"/>
    <cellStyle name="Currency_ SG&amp;A Bridge " xfId="437" xr:uid="{00000000-0005-0000-0000-0000E2000000}"/>
    <cellStyle name="Currency0" xfId="438" xr:uid="{00000000-0005-0000-0000-0000E3000000}"/>
    <cellStyle name="Currency1" xfId="439" xr:uid="{00000000-0005-0000-0000-0000E4000000}"/>
    <cellStyle name="Date" xfId="440" xr:uid="{00000000-0005-0000-0000-0000E5000000}"/>
    <cellStyle name="Dezimal [0]_Ausdruck RUND (D)" xfId="441" xr:uid="{00000000-0005-0000-0000-0000E6000000}"/>
    <cellStyle name="Dezimal_Ausdruck RUND (D)" xfId="442" xr:uid="{00000000-0005-0000-0000-0000E7000000}"/>
    <cellStyle name="Dollar (zero dec)" xfId="443" xr:uid="{00000000-0005-0000-0000-0000E8000000}"/>
    <cellStyle name="Entered" xfId="444" xr:uid="{00000000-0005-0000-0000-0000E9000000}"/>
    <cellStyle name="F2" xfId="445" xr:uid="{00000000-0005-0000-0000-0000EA000000}"/>
    <cellStyle name="F3" xfId="446" xr:uid="{00000000-0005-0000-0000-0000EB000000}"/>
    <cellStyle name="F4" xfId="447" xr:uid="{00000000-0005-0000-0000-0000EC000000}"/>
    <cellStyle name="F5" xfId="448" xr:uid="{00000000-0005-0000-0000-0000ED000000}"/>
    <cellStyle name="F6" xfId="449" xr:uid="{00000000-0005-0000-0000-0000EE000000}"/>
    <cellStyle name="F7" xfId="450" xr:uid="{00000000-0005-0000-0000-0000EF000000}"/>
    <cellStyle name="F8" xfId="451" xr:uid="{00000000-0005-0000-0000-0000F0000000}"/>
    <cellStyle name="Fixed" xfId="452" xr:uid="{00000000-0005-0000-0000-0000F1000000}"/>
    <cellStyle name="G/표준" xfId="453" xr:uid="{00000000-0005-0000-0000-0000F2000000}"/>
    <cellStyle name="Grey" xfId="454" xr:uid="{00000000-0005-0000-0000-0000F3000000}"/>
    <cellStyle name="head" xfId="455" xr:uid="{00000000-0005-0000-0000-0000F4000000}"/>
    <cellStyle name="head 1" xfId="456" xr:uid="{00000000-0005-0000-0000-0000F5000000}"/>
    <cellStyle name="head 1-1" xfId="457" xr:uid="{00000000-0005-0000-0000-0000F6000000}"/>
    <cellStyle name="HEADER" xfId="458" xr:uid="{00000000-0005-0000-0000-0000F7000000}"/>
    <cellStyle name="Header1" xfId="459" xr:uid="{00000000-0005-0000-0000-0000F8000000}"/>
    <cellStyle name="Header2" xfId="460" xr:uid="{00000000-0005-0000-0000-0000F9000000}"/>
    <cellStyle name="Heading 1" xfId="461" xr:uid="{00000000-0005-0000-0000-0000FA000000}"/>
    <cellStyle name="Heading 2" xfId="462" xr:uid="{00000000-0005-0000-0000-0000FB000000}"/>
    <cellStyle name="Heading1" xfId="463" xr:uid="{00000000-0005-0000-0000-0000FC000000}"/>
    <cellStyle name="Heading2" xfId="464" xr:uid="{00000000-0005-0000-0000-0000FD000000}"/>
    <cellStyle name="Helv8_PFD4.XLS" xfId="465" xr:uid="{00000000-0005-0000-0000-0000FE000000}"/>
    <cellStyle name="HIGHLIGHT" xfId="466" xr:uid="{00000000-0005-0000-0000-0000FF000000}"/>
    <cellStyle name="Input [yellow]" xfId="467" xr:uid="{00000000-0005-0000-0000-000000010000}"/>
    <cellStyle name="Milliers [0]_Arabian Spec" xfId="468" xr:uid="{00000000-0005-0000-0000-000001010000}"/>
    <cellStyle name="Milliers_Arabian Spec" xfId="469" xr:uid="{00000000-0005-0000-0000-000002010000}"/>
    <cellStyle name="Model" xfId="470" xr:uid="{00000000-0005-0000-0000-000003010000}"/>
    <cellStyle name="Mon?aire [0]_Arabian Spec" xfId="471" xr:uid="{00000000-0005-0000-0000-000004010000}"/>
    <cellStyle name="Mon?aire_Arabian Spec" xfId="472" xr:uid="{00000000-0005-0000-0000-000005010000}"/>
    <cellStyle name="no dec" xfId="473" xr:uid="{00000000-0005-0000-0000-000006010000}"/>
    <cellStyle name="Normal - Style1" xfId="475" xr:uid="{00000000-0005-0000-0000-000007010000}"/>
    <cellStyle name="Normal - Style2" xfId="476" xr:uid="{00000000-0005-0000-0000-000008010000}"/>
    <cellStyle name="Normal - Style3" xfId="477" xr:uid="{00000000-0005-0000-0000-000009010000}"/>
    <cellStyle name="Normal - Style4" xfId="478" xr:uid="{00000000-0005-0000-0000-00000A010000}"/>
    <cellStyle name="Normal - Style5" xfId="479" xr:uid="{00000000-0005-0000-0000-00000B010000}"/>
    <cellStyle name="Normal - Style6" xfId="480" xr:uid="{00000000-0005-0000-0000-00000C010000}"/>
    <cellStyle name="Normal - Style7" xfId="481" xr:uid="{00000000-0005-0000-0000-00000D010000}"/>
    <cellStyle name="Normal - Style8" xfId="482" xr:uid="{00000000-0005-0000-0000-00000E010000}"/>
    <cellStyle name="Normal - 유형1" xfId="474" xr:uid="{00000000-0005-0000-0000-00000F010000}"/>
    <cellStyle name="Normal_ SG&amp;A Bridge " xfId="483" xr:uid="{00000000-0005-0000-0000-000010010000}"/>
    <cellStyle name="Percent" xfId="484" xr:uid="{00000000-0005-0000-0000-000011010000}"/>
    <cellStyle name="Percent [2]" xfId="485" xr:uid="{00000000-0005-0000-0000-000012010000}"/>
    <cellStyle name="Percent_시운전예산서(2주)" xfId="486" xr:uid="{00000000-0005-0000-0000-000013010000}"/>
    <cellStyle name="RevList" xfId="487" xr:uid="{00000000-0005-0000-0000-000014010000}"/>
    <cellStyle name="Standard_A" xfId="488" xr:uid="{00000000-0005-0000-0000-000015010000}"/>
    <cellStyle name="subhead" xfId="489" xr:uid="{00000000-0005-0000-0000-000016010000}"/>
    <cellStyle name="Subtotal" xfId="490" xr:uid="{00000000-0005-0000-0000-000017010000}"/>
    <cellStyle name="þ?b?þ?b?þ?b?þ?b?þ?b?þ?b?þ?b灌þ?b?þ?&lt;?b?þ?b濬þ?b?þ?b?þ昰_x0018_?þ????_x0008_" xfId="491" xr:uid="{00000000-0005-0000-0000-000018010000}"/>
    <cellStyle name="þ൚b⍼þ൪b⎨þൺb⏜þඊb␌þකb濰þඪb瀠þයb灌þ්b炈þ宐&lt;෢b濈þෲb濬þขb瀐þฒb瀰þ昰_x0018_⋸þ㤕䰀ጤܕ_x0008_" xfId="492" xr:uid="{00000000-0005-0000-0000-000019010000}"/>
    <cellStyle name="Title" xfId="493" xr:uid="{00000000-0005-0000-0000-00001A010000}"/>
    <cellStyle name="title [1]" xfId="494" xr:uid="{00000000-0005-0000-0000-00001B010000}"/>
    <cellStyle name="title [2]" xfId="495" xr:uid="{00000000-0005-0000-0000-00001C010000}"/>
    <cellStyle name="Total" xfId="496" xr:uid="{00000000-0005-0000-0000-00001F010000}"/>
    <cellStyle name="UM" xfId="497" xr:uid="{00000000-0005-0000-0000-000020010000}"/>
    <cellStyle name="Unprot" xfId="498" xr:uid="{00000000-0005-0000-0000-000021010000}"/>
    <cellStyle name="Unprot$" xfId="499" xr:uid="{00000000-0005-0000-0000-000022010000}"/>
    <cellStyle name="Unprotect" xfId="500" xr:uid="{00000000-0005-0000-0000-000023010000}"/>
    <cellStyle name="W?rung [0]_Ausdruck RUND (D)" xfId="501" xr:uid="{00000000-0005-0000-0000-000024010000}"/>
    <cellStyle name="W?rung_Ausdruck RUND (D)" xfId="502"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 2" xfId="508" xr:uid="{00000000-0005-0000-0000-000041010000}"/>
    <cellStyle name="백분율［△1］" xfId="220" xr:uid="{00000000-0005-0000-0000-000042010000}"/>
    <cellStyle name="백분율［△2］" xfId="221" xr:uid="{00000000-0005-0000-0000-000043010000}"/>
    <cellStyle name="보통" xfId="222" builtinId="28" customBuiltin="1"/>
    <cellStyle name="뷭?_빟랹둴봃섟 " xfId="223" xr:uid="{00000000-0005-0000-0000-000045010000}"/>
    <cellStyle name="선택영역의 가운데로" xfId="224" xr:uid="{00000000-0005-0000-0000-000046010000}"/>
    <cellStyle name="설계서" xfId="225" xr:uid="{00000000-0005-0000-0000-000047010000}"/>
    <cellStyle name="설계서-내용" xfId="226" xr:uid="{00000000-0005-0000-0000-000048010000}"/>
    <cellStyle name="설계서-내용-소수점" xfId="227" xr:uid="{00000000-0005-0000-0000-000049010000}"/>
    <cellStyle name="설계서-내용-우" xfId="228" xr:uid="{00000000-0005-0000-0000-00004A010000}"/>
    <cellStyle name="설계서-내용-좌" xfId="229" xr:uid="{00000000-0005-0000-0000-00004B010000}"/>
    <cellStyle name="설계서-소제목" xfId="230" xr:uid="{00000000-0005-0000-0000-00004C010000}"/>
    <cellStyle name="설계서-타이틀" xfId="231" xr:uid="{00000000-0005-0000-0000-00004D010000}"/>
    <cellStyle name="설계서-항목" xfId="232" xr:uid="{00000000-0005-0000-0000-00004E010000}"/>
    <cellStyle name="설명 텍스트" xfId="233" builtinId="53" customBuiltin="1"/>
    <cellStyle name="셀 확인" xfId="234" builtinId="23" customBuiltin="1"/>
    <cellStyle name="수산" xfId="235" xr:uid="{00000000-0005-0000-0000-000051010000}"/>
    <cellStyle name="숫자(R)" xfId="236" xr:uid="{00000000-0005-0000-0000-000052010000}"/>
    <cellStyle name="쉼표 [0]" xfId="237" builtinId="6"/>
    <cellStyle name="쉼표 [0] 2" xfId="509" xr:uid="{00000000-0005-0000-0000-000054010000}"/>
    <cellStyle name="쉼표 [0]_포이즈앤컴팩트-터널스크린차단막(경비2004)" xfId="238" xr:uid="{00000000-0005-0000-0000-00005A010000}"/>
    <cellStyle name="스타일 1" xfId="239" xr:uid="{00000000-0005-0000-0000-00005C010000}"/>
    <cellStyle name="스타일 2" xfId="240" xr:uid="{00000000-0005-0000-0000-00005D010000}"/>
    <cellStyle name="안건회계법인" xfId="241" xr:uid="{00000000-0005-0000-0000-00005E010000}"/>
    <cellStyle name="연결된 셀" xfId="242" builtinId="24" customBuiltin="1"/>
    <cellStyle name="요약" xfId="243" builtinId="25" customBuiltin="1"/>
    <cellStyle name="원" xfId="244" xr:uid="{00000000-0005-0000-0000-000061010000}"/>
    <cellStyle name="원_0008금감원통합감독검사정보시스템" xfId="245" xr:uid="{00000000-0005-0000-0000-000062010000}"/>
    <cellStyle name="원_0009김포공항LED교체공사(광일)" xfId="246" xr:uid="{00000000-0005-0000-0000-000063010000}"/>
    <cellStyle name="원_0011KIST소각설비제작설치" xfId="249" xr:uid="{00000000-0005-0000-0000-000064010000}"/>
    <cellStyle name="원_0011긴급전화기정산(99년형광일)" xfId="247" xr:uid="{00000000-0005-0000-0000-000065010000}"/>
    <cellStyle name="원_0011부산종합경기장전광판" xfId="248" xr:uid="{00000000-0005-0000-0000-000066010000}"/>
    <cellStyle name="원_0012문화유적지표석제작설치" xfId="250" xr:uid="{00000000-0005-0000-0000-000067010000}"/>
    <cellStyle name="원_0102국제조명신공항분수조명" xfId="251" xr:uid="{00000000-0005-0000-0000-000068010000}"/>
    <cellStyle name="원_0103회전식현수막게시대제작설치" xfId="252" xr:uid="{00000000-0005-0000-0000-000069010000}"/>
    <cellStyle name="원_0104포항시침출수처리시스템" xfId="253" xr:uid="{00000000-0005-0000-0000-00006A010000}"/>
    <cellStyle name="원_0105담배자판기개조원가" xfId="254" xr:uid="{00000000-0005-0000-0000-00006B010000}"/>
    <cellStyle name="원_0106LG인버터냉난방기제작-1" xfId="255" xr:uid="{00000000-0005-0000-0000-00006C010000}"/>
    <cellStyle name="원_0107광전송장비구매설치" xfId="256" xr:uid="{00000000-0005-0000-0000-00006D010000}"/>
    <cellStyle name="원_0107도공IBS설비SW부문(참조)" xfId="257" xr:uid="{00000000-0005-0000-0000-00006E010000}"/>
    <cellStyle name="원_0107문화재복원용목재-8월6일" xfId="258" xr:uid="{00000000-0005-0000-0000-00006F010000}"/>
    <cellStyle name="원_0107포천영중수배전반(제조,설치)" xfId="259" xr:uid="{00000000-0005-0000-0000-000070010000}"/>
    <cellStyle name="원_0108농기반미곡건조기제작설치" xfId="260" xr:uid="{00000000-0005-0000-0000-000071010000}"/>
    <cellStyle name="원_0108담배인삼공사영업춘추복" xfId="261" xr:uid="{00000000-0005-0000-0000-000072010000}"/>
    <cellStyle name="원_0108한국전기교통-LED교통신호등((원본))" xfId="262" xr:uid="{00000000-0005-0000-0000-000073010000}"/>
    <cellStyle name="원_0111해양수산부등명기제작" xfId="263" xr:uid="{00000000-0005-0000-0000-000074010000}"/>
    <cellStyle name="원_0111핸디소프트-전자표준문서시스템" xfId="264" xr:uid="{00000000-0005-0000-0000-000075010000}"/>
    <cellStyle name="원_0112금감원사무자동화시스템" xfId="265" xr:uid="{00000000-0005-0000-0000-000076010000}"/>
    <cellStyle name="원_0112수도권매립지SW원가" xfId="266" xr:uid="{00000000-0005-0000-0000-000077010000}"/>
    <cellStyle name="원_0112중고원-HRD종합정보망구축(完)" xfId="267" xr:uid="{00000000-0005-0000-0000-000078010000}"/>
    <cellStyle name="원_0201종합예술회관의자제작설치-1" xfId="268" xr:uid="{00000000-0005-0000-0000-000079010000}"/>
    <cellStyle name="원_0202마사회근무복" xfId="269" xr:uid="{00000000-0005-0000-0000-00007A010000}"/>
    <cellStyle name="원_0202부경교재-승강칠판" xfId="270" xr:uid="{00000000-0005-0000-0000-00007B010000}"/>
    <cellStyle name="원_0204한국석묘납골함-1규격" xfId="271" xr:uid="{00000000-0005-0000-0000-00007C010000}"/>
    <cellStyle name="원_0206금감원금융정보교환망재구축" xfId="272" xr:uid="{00000000-0005-0000-0000-00007D010000}"/>
    <cellStyle name="원_0206정통부수납장표기기제작설치" xfId="273" xr:uid="{00000000-0005-0000-0000-00007E010000}"/>
    <cellStyle name="원_0207담배인삼공사-담요" xfId="274" xr:uid="{00000000-0005-0000-0000-00007F010000}"/>
    <cellStyle name="원_0208레비텍-다층여과기설계변경" xfId="275" xr:uid="{00000000-0005-0000-0000-000080010000}"/>
    <cellStyle name="원_0209이산화염소발생기-설치(50K)" xfId="276" xr:uid="{00000000-0005-0000-0000-000081010000}"/>
    <cellStyle name="원_0210현대정보기술-TD이중계" xfId="277" xr:uid="{00000000-0005-0000-0000-000082010000}"/>
    <cellStyle name="원_0211조달청-#1대북지원사업정산(1월7일)" xfId="278" xr:uid="{00000000-0005-0000-0000-000083010000}"/>
    <cellStyle name="원_0212금감원-법규정보시스템(完)" xfId="279" xr:uid="{00000000-0005-0000-0000-000084010000}"/>
    <cellStyle name="원_0301교통방송-CCTV유지보수" xfId="280" xr:uid="{00000000-0005-0000-0000-000085010000}"/>
    <cellStyle name="원_0302인천경찰청-무인단속기위탁관리" xfId="281" xr:uid="{00000000-0005-0000-0000-000086010000}"/>
    <cellStyle name="원_0302조달청-대북지원2차(안성연)" xfId="282" xr:uid="{00000000-0005-0000-0000-000087010000}"/>
    <cellStyle name="원_0302조달청-대북지원2차(최수현)" xfId="283" xr:uid="{00000000-0005-0000-0000-000088010000}"/>
    <cellStyle name="원_0302표준문서-쌍용정보통신(신)" xfId="284" xr:uid="{00000000-0005-0000-0000-000089010000}"/>
    <cellStyle name="원_0304소프트파워-정부표준전자문서시스템" xfId="285" xr:uid="{00000000-0005-0000-0000-00008A010000}"/>
    <cellStyle name="원_0304소프트파워-정부표준전자문서시스템(完)" xfId="286" xr:uid="{00000000-0005-0000-0000-00008B010000}"/>
    <cellStyle name="원_0304철도청-주변환장치-1" xfId="287" xr:uid="{00000000-0005-0000-0000-00008C010000}"/>
    <cellStyle name="원_0305금감원-금융통계정보시스템구축(完)" xfId="288" xr:uid="{00000000-0005-0000-0000-00008D010000}"/>
    <cellStyle name="원_0305제낭조합-면범포지" xfId="289" xr:uid="{00000000-0005-0000-0000-00008E010000}"/>
    <cellStyle name="원_0306제낭공업협동조합-면범포지원단(경비까지)" xfId="290" xr:uid="{00000000-0005-0000-0000-00008F010000}"/>
    <cellStyle name="원_0307경찰청-무인교통단속표준SW개발용역(完)" xfId="291" xr:uid="{00000000-0005-0000-0000-000090010000}"/>
    <cellStyle name="원_0308조달청-#8대북지원사업정산" xfId="292" xr:uid="{00000000-0005-0000-0000-000091010000}"/>
    <cellStyle name="원_0309두합크린텍-설치원가" xfId="293" xr:uid="{00000000-0005-0000-0000-000092010000}"/>
    <cellStyle name="원_0309조달청-#9대북지원사업정산" xfId="294" xr:uid="{00000000-0005-0000-0000-000093010000}"/>
    <cellStyle name="원_0310여주상수도-탈수기(유천ENG)" xfId="295" xr:uid="{00000000-0005-0000-0000-000094010000}"/>
    <cellStyle name="원_0311대기해양작업시간" xfId="296" xr:uid="{00000000-0005-0000-0000-000095010000}"/>
    <cellStyle name="원_0311대기해양중형등명기" xfId="297" xr:uid="{00000000-0005-0000-0000-000096010000}"/>
    <cellStyle name="원_0312국민체육진흥공단-전기부문" xfId="298" xr:uid="{00000000-0005-0000-0000-000097010000}"/>
    <cellStyle name="원_0312대기해양-중형등명기제작설치" xfId="299" xr:uid="{00000000-0005-0000-0000-000098010000}"/>
    <cellStyle name="원_0312라이준-칼라아스콘4규격" xfId="300" xr:uid="{00000000-0005-0000-0000-000099010000}"/>
    <cellStyle name="원_0401집진기프로그램SW개발비산정" xfId="301" xr:uid="{00000000-0005-0000-0000-00009A010000}"/>
    <cellStyle name="원_2001-06조달청신성-한냉지형" xfId="302" xr:uid="{00000000-0005-0000-0000-00009B010000}"/>
    <cellStyle name="원_2002-03경찰대학-졸업식" xfId="303" xr:uid="{00000000-0005-0000-0000-00009C010000}"/>
    <cellStyle name="원_2002-03경찰청-경찰표지장" xfId="304" xr:uid="{00000000-0005-0000-0000-00009D010000}"/>
    <cellStyle name="원_2002-03반디-가로등(열주형)" xfId="305" xr:uid="{00000000-0005-0000-0000-00009E010000}"/>
    <cellStyle name="원_2002-03신화전자-감지기" xfId="306" xr:uid="{00000000-0005-0000-0000-00009F010000}"/>
    <cellStyle name="원_2002-04강원랜드-슬러트머신" xfId="307" xr:uid="{00000000-0005-0000-0000-0000A0010000}"/>
    <cellStyle name="원_2002-04메가컴-외주무대" xfId="308" xr:uid="{00000000-0005-0000-0000-0000A1010000}"/>
    <cellStyle name="원_2002-04엘지애드-무대" xfId="309" xr:uid="{00000000-0005-0000-0000-0000A2010000}"/>
    <cellStyle name="원_2002-05강원랜드-슬러트머신(넥스터)" xfId="310" xr:uid="{00000000-0005-0000-0000-0000A3010000}"/>
    <cellStyle name="원_2002-05경기경찰청-냉온수기공사" xfId="311" xr:uid="{00000000-0005-0000-0000-0000A4010000}"/>
    <cellStyle name="원_2002-05대통령비서실-카페트" xfId="312" xr:uid="{00000000-0005-0000-0000-0000A5010000}"/>
    <cellStyle name="원_2002결과표" xfId="313" xr:uid="{00000000-0005-0000-0000-0000A6010000}"/>
    <cellStyle name="원_2002결과표1" xfId="314" xr:uid="{00000000-0005-0000-0000-0000A7010000}"/>
    <cellStyle name="원_2003-01정일사-표창5종" xfId="315" xr:uid="{00000000-0005-0000-0000-0000A8010000}"/>
    <cellStyle name="원_2004년완성공사원가경비율(변경최종))" xfId="316" xr:uid="{00000000-0005-0000-0000-0000A9010000}"/>
    <cellStyle name="원_2004년완성공사원가경비율(조달청미적용)1" xfId="317" xr:uid="{00000000-0005-0000-0000-0000AA010000}"/>
    <cellStyle name="원_5월부산마사회발주기제작1" xfId="318" xr:uid="{00000000-0005-0000-0000-0000AB010000}"/>
    <cellStyle name="원_Pilot플랜트-계변경" xfId="357" xr:uid="{00000000-0005-0000-0000-0000AC010000}"/>
    <cellStyle name="원_Pilot플랜트이전설치-변경최종" xfId="358" xr:uid="{00000000-0005-0000-0000-0000AD010000}"/>
    <cellStyle name="원_SW(케이비)" xfId="359" xr:uid="{00000000-0005-0000-0000-0000AE010000}"/>
    <cellStyle name="원_간지,목차,페이지,표지" xfId="319" xr:uid="{00000000-0005-0000-0000-0000AF010000}"/>
    <cellStyle name="원_경찰청-근무,기동복" xfId="320" xr:uid="{00000000-0005-0000-0000-0000B0010000}"/>
    <cellStyle name="원_공사일반관리비양식" xfId="321" xr:uid="{00000000-0005-0000-0000-0000B1010000}"/>
    <cellStyle name="원_기초공사" xfId="322" xr:uid="{00000000-0005-0000-0000-0000B2010000}"/>
    <cellStyle name="원_네인텍정보기술-회로카드(수현)" xfId="323" xr:uid="{00000000-0005-0000-0000-0000B3010000}"/>
    <cellStyle name="원_대기해양노무비" xfId="324" xr:uid="{00000000-0005-0000-0000-0000B4010000}"/>
    <cellStyle name="원_대북자재8월분" xfId="325" xr:uid="{00000000-0005-0000-0000-0000B5010000}"/>
    <cellStyle name="원_대북자재8월분-1" xfId="326" xr:uid="{00000000-0005-0000-0000-0000B6010000}"/>
    <cellStyle name="원_동산용사촌수현(원본)" xfId="327" xr:uid="{00000000-0005-0000-0000-0000B7010000}"/>
    <cellStyle name="원_백제군사전시1" xfId="328" xr:uid="{00000000-0005-0000-0000-0000B8010000}"/>
    <cellStyle name="원_수초제거기(대양기계)" xfId="329" xr:uid="{00000000-0005-0000-0000-0000B9010000}"/>
    <cellStyle name="원_시설용역" xfId="330" xr:uid="{00000000-0005-0000-0000-0000BA010000}"/>
    <cellStyle name="원_암전정밀실체현미경(수현)" xfId="331" xr:uid="{00000000-0005-0000-0000-0000BB010000}"/>
    <cellStyle name="원_오리엔탈" xfId="332" xr:uid="{00000000-0005-0000-0000-0000BC010000}"/>
    <cellStyle name="원_원본 - 한국전기교통-개선형신호등 4종" xfId="333" xr:uid="{00000000-0005-0000-0000-0000BD010000}"/>
    <cellStyle name="원_재료비" xfId="334" xr:uid="{00000000-0005-0000-0000-0000BE010000}"/>
    <cellStyle name="원_제경비율모음" xfId="335" xr:uid="{00000000-0005-0000-0000-0000BF010000}"/>
    <cellStyle name="원_제조원가" xfId="336" xr:uid="{00000000-0005-0000-0000-0000C0010000}"/>
    <cellStyle name="원_조달청-B판사천강교제작(최종본)" xfId="345" xr:uid="{00000000-0005-0000-0000-0000C1010000}"/>
    <cellStyle name="원_조달청-대북지원3차(최수현)" xfId="337" xr:uid="{00000000-0005-0000-0000-0000C2010000}"/>
    <cellStyle name="원_조달청-대북지원4차(최수현)" xfId="338" xr:uid="{00000000-0005-0000-0000-0000C3010000}"/>
    <cellStyle name="원_조달청-대북지원5차(최수현)" xfId="339" xr:uid="{00000000-0005-0000-0000-0000C4010000}"/>
    <cellStyle name="원_조달청-대북지원6차(번호)" xfId="340" xr:uid="{00000000-0005-0000-0000-0000C5010000}"/>
    <cellStyle name="원_조달청-대북지원6차(최수현)" xfId="341" xr:uid="{00000000-0005-0000-0000-0000C6010000}"/>
    <cellStyle name="원_조달청-대북지원7차(최수현)" xfId="342" xr:uid="{00000000-0005-0000-0000-0000C7010000}"/>
    <cellStyle name="원_조달청-대북지원8차(최수현)" xfId="343" xr:uid="{00000000-0005-0000-0000-0000C8010000}"/>
    <cellStyle name="원_조달청-대북지원9차(최수현)" xfId="344" xr:uid="{00000000-0005-0000-0000-0000C9010000}"/>
    <cellStyle name="원_중앙선관위(투표,개표)" xfId="346" xr:uid="{00000000-0005-0000-0000-0000CA010000}"/>
    <cellStyle name="원_중앙선관위(투표,개표)-사본" xfId="347" xr:uid="{00000000-0005-0000-0000-0000CB010000}"/>
    <cellStyle name="원_철공가공조립" xfId="348" xr:uid="{00000000-0005-0000-0000-0000CC010000}"/>
    <cellStyle name="원_최종-한국전기교통-개선형신호등 4종(공수조정)" xfId="349" xr:uid="{00000000-0005-0000-0000-0000CD010000}"/>
    <cellStyle name="원_코솔라-제조원가" xfId="350" xr:uid="{00000000-0005-0000-0000-0000CE010000}"/>
    <cellStyle name="원_테마공사새로03" xfId="351" xr:uid="{00000000-0005-0000-0000-0000CF010000}"/>
    <cellStyle name="원_토지공사-간접비" xfId="352" xr:uid="{00000000-0005-0000-0000-0000D0010000}"/>
    <cellStyle name="원_평창증설매립장-설치" xfId="353" xr:uid="{00000000-0005-0000-0000-0000D1010000}"/>
    <cellStyle name="원_한국가스공사필터제조부문" xfId="354" xr:uid="{00000000-0005-0000-0000-0000D2010000}"/>
    <cellStyle name="원_한국도로공사" xfId="355" xr:uid="{00000000-0005-0000-0000-0000D3010000}"/>
    <cellStyle name="원_한전내역서-최종" xfId="356" xr:uid="{00000000-0005-0000-0000-0000D4010000}"/>
    <cellStyle name="일위대가" xfId="360" xr:uid="{00000000-0005-0000-0000-0000D5010000}"/>
    <cellStyle name="입력" xfId="361" builtinId="20" customBuiltin="1"/>
    <cellStyle name="자리수" xfId="362" xr:uid="{00000000-0005-0000-0000-0000D7010000}"/>
    <cellStyle name="자리수0" xfId="363" xr:uid="{00000000-0005-0000-0000-0000D8010000}"/>
    <cellStyle name="점선" xfId="364" xr:uid="{00000000-0005-0000-0000-0000D9010000}"/>
    <cellStyle name="제목" xfId="365" builtinId="15" customBuiltin="1"/>
    <cellStyle name="제목 1" xfId="366" builtinId="16" customBuiltin="1"/>
    <cellStyle name="제목 2" xfId="367" builtinId="17" customBuiltin="1"/>
    <cellStyle name="제목 3" xfId="368" builtinId="18" customBuiltin="1"/>
    <cellStyle name="제목 4" xfId="369" builtinId="19" customBuiltin="1"/>
    <cellStyle name="제목[1 줄]" xfId="370" xr:uid="{00000000-0005-0000-0000-0000DF010000}"/>
    <cellStyle name="제목[2줄 아래]" xfId="371" xr:uid="{00000000-0005-0000-0000-0000E0010000}"/>
    <cellStyle name="제목[2줄 위]" xfId="372" xr:uid="{00000000-0005-0000-0000-0000E1010000}"/>
    <cellStyle name="제목1" xfId="373" xr:uid="{00000000-0005-0000-0000-0000E2010000}"/>
    <cellStyle name="좋음" xfId="374" builtinId="26" customBuiltin="1"/>
    <cellStyle name="지정되지 않음" xfId="375" xr:uid="{00000000-0005-0000-0000-0000E4010000}"/>
    <cellStyle name="출력" xfId="376" builtinId="21" customBuiltin="1"/>
    <cellStyle name="콤마 [#]" xfId="377" xr:uid="{00000000-0005-0000-0000-0000E6010000}"/>
    <cellStyle name="콤마 []" xfId="378" xr:uid="{00000000-0005-0000-0000-0000E7010000}"/>
    <cellStyle name="콤마 [0]" xfId="379" xr:uid="{00000000-0005-0000-0000-0000E8010000}"/>
    <cellStyle name="콤마 [0]기기자재비" xfId="380" xr:uid="{00000000-0005-0000-0000-0000E9010000}"/>
    <cellStyle name="콤마 [2]" xfId="381" xr:uid="{00000000-0005-0000-0000-0000EA010000}"/>
    <cellStyle name="콤마 [금액]" xfId="382" xr:uid="{00000000-0005-0000-0000-0000EB010000}"/>
    <cellStyle name="콤마 [소수]" xfId="383" xr:uid="{00000000-0005-0000-0000-0000EC010000}"/>
    <cellStyle name="콤마 [수량]" xfId="384" xr:uid="{00000000-0005-0000-0000-0000ED010000}"/>
    <cellStyle name="콤마_ 2462호표까지" xfId="385" xr:uid="{00000000-0005-0000-0000-0000EE010000}"/>
    <cellStyle name="퍼센트" xfId="386" xr:uid="{00000000-0005-0000-0000-0000EF010000}"/>
    <cellStyle name="표준" xfId="0" builtinId="0"/>
    <cellStyle name="표준 11" xfId="507" xr:uid="{00000000-0005-0000-0000-0000F1010000}"/>
    <cellStyle name="표준 2" xfId="504" xr:uid="{00000000-0005-0000-0000-0000F2010000}"/>
    <cellStyle name="표준 3" xfId="387" xr:uid="{00000000-0005-0000-0000-0000F3010000}"/>
    <cellStyle name="표준 4" xfId="503" xr:uid="{00000000-0005-0000-0000-0000F4010000}"/>
    <cellStyle name="표준 5" xfId="506" xr:uid="{00000000-0005-0000-0000-0000F5010000}"/>
    <cellStyle name="표준_0009산림홍보관설치공사" xfId="388" xr:uid="{00000000-0005-0000-0000-0000F6010000}"/>
    <cellStyle name="표준_2000적용-공사경비11" xfId="389" xr:uid="{00000000-0005-0000-0000-0000F8010000}"/>
    <cellStyle name="표준_97공경배" xfId="390" xr:uid="{00000000-0005-0000-0000-0000FA010000}"/>
    <cellStyle name="표준_97산재율" xfId="391" xr:uid="{00000000-0005-0000-0000-0000FB010000}"/>
    <cellStyle name="표준_97일반관" xfId="392" xr:uid="{00000000-0005-0000-0000-0000FF010000}"/>
    <cellStyle name="標準_Akia(F）-8" xfId="397" xr:uid="{00000000-0005-0000-0000-000000020000}"/>
    <cellStyle name="표준_A製總" xfId="396" xr:uid="{00000000-0005-0000-0000-000001020000}"/>
    <cellStyle name="표준_工총괄표1" xfId="393" xr:uid="{00000000-0005-0000-0000-000006020000}"/>
    <cellStyle name="표준_양식1 (2)" xfId="394" xr:uid="{00000000-0005-0000-0000-000008020000}"/>
    <cellStyle name="표준_이천두산열병합" xfId="505" xr:uid="{00000000-0005-0000-0000-00000D020000}"/>
    <cellStyle name="표준_조사금액작성보고서(일반)" xfId="395" xr:uid="{00000000-0005-0000-0000-00000F020000}"/>
    <cellStyle name="표준1" xfId="398" xr:uid="{00000000-0005-0000-0000-000010020000}"/>
    <cellStyle name="표준날짜" xfId="399" xr:uid="{00000000-0005-0000-0000-000011020000}"/>
    <cellStyle name="표준숫자" xfId="400" xr:uid="{00000000-0005-0000-0000-000012020000}"/>
    <cellStyle name="합산" xfId="401" xr:uid="{00000000-0005-0000-0000-000013020000}"/>
    <cellStyle name="화폐기호" xfId="402" xr:uid="{00000000-0005-0000-0000-000014020000}"/>
    <cellStyle name="화폐기호0" xfId="403" xr:uid="{00000000-0005-0000-0000-000015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117" Type="http://schemas.openxmlformats.org/officeDocument/2006/relationships/externalLink" Target="externalLinks/externalLink106.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84" Type="http://schemas.openxmlformats.org/officeDocument/2006/relationships/externalLink" Target="externalLinks/externalLink73.xml"/><Relationship Id="rId89" Type="http://schemas.openxmlformats.org/officeDocument/2006/relationships/externalLink" Target="externalLinks/externalLink78.xml"/><Relationship Id="rId112" Type="http://schemas.openxmlformats.org/officeDocument/2006/relationships/externalLink" Target="externalLinks/externalLink101.xml"/><Relationship Id="rId16" Type="http://schemas.openxmlformats.org/officeDocument/2006/relationships/externalLink" Target="externalLinks/externalLink5.xml"/><Relationship Id="rId107" Type="http://schemas.openxmlformats.org/officeDocument/2006/relationships/externalLink" Target="externalLinks/externalLink96.xml"/><Relationship Id="rId11" Type="http://schemas.openxmlformats.org/officeDocument/2006/relationships/worksheet" Target="worksheets/sheet11.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74" Type="http://schemas.openxmlformats.org/officeDocument/2006/relationships/externalLink" Target="externalLinks/externalLink63.xml"/><Relationship Id="rId79" Type="http://schemas.openxmlformats.org/officeDocument/2006/relationships/externalLink" Target="externalLinks/externalLink68.xml"/><Relationship Id="rId102" Type="http://schemas.openxmlformats.org/officeDocument/2006/relationships/externalLink" Target="externalLinks/externalLink91.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externalLink" Target="externalLinks/externalLink79.xml"/><Relationship Id="rId95" Type="http://schemas.openxmlformats.org/officeDocument/2006/relationships/externalLink" Target="externalLinks/externalLink84.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113" Type="http://schemas.openxmlformats.org/officeDocument/2006/relationships/externalLink" Target="externalLinks/externalLink102.xml"/><Relationship Id="rId118" Type="http://schemas.openxmlformats.org/officeDocument/2006/relationships/externalLink" Target="externalLinks/externalLink107.xml"/><Relationship Id="rId80" Type="http://schemas.openxmlformats.org/officeDocument/2006/relationships/externalLink" Target="externalLinks/externalLink69.xml"/><Relationship Id="rId85" Type="http://schemas.openxmlformats.org/officeDocument/2006/relationships/externalLink" Target="externalLinks/externalLink74.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59" Type="http://schemas.openxmlformats.org/officeDocument/2006/relationships/externalLink" Target="externalLinks/externalLink48.xml"/><Relationship Id="rId103" Type="http://schemas.openxmlformats.org/officeDocument/2006/relationships/externalLink" Target="externalLinks/externalLink92.xml"/><Relationship Id="rId108" Type="http://schemas.openxmlformats.org/officeDocument/2006/relationships/externalLink" Target="externalLinks/externalLink97.xml"/><Relationship Id="rId124" Type="http://schemas.openxmlformats.org/officeDocument/2006/relationships/calcChain" Target="calcChain.xml"/><Relationship Id="rId54" Type="http://schemas.openxmlformats.org/officeDocument/2006/relationships/externalLink" Target="externalLinks/externalLink43.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91" Type="http://schemas.openxmlformats.org/officeDocument/2006/relationships/externalLink" Target="externalLinks/externalLink80.xml"/><Relationship Id="rId96" Type="http://schemas.openxmlformats.org/officeDocument/2006/relationships/externalLink" Target="externalLinks/externalLink8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49" Type="http://schemas.openxmlformats.org/officeDocument/2006/relationships/externalLink" Target="externalLinks/externalLink38.xml"/><Relationship Id="rId114" Type="http://schemas.openxmlformats.org/officeDocument/2006/relationships/externalLink" Target="externalLinks/externalLink103.xml"/><Relationship Id="rId119" Type="http://schemas.openxmlformats.org/officeDocument/2006/relationships/externalLink" Target="externalLinks/externalLink108.xml"/><Relationship Id="rId44" Type="http://schemas.openxmlformats.org/officeDocument/2006/relationships/externalLink" Target="externalLinks/externalLink33.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81" Type="http://schemas.openxmlformats.org/officeDocument/2006/relationships/externalLink" Target="externalLinks/externalLink70.xml"/><Relationship Id="rId86" Type="http://schemas.openxmlformats.org/officeDocument/2006/relationships/externalLink" Target="externalLinks/externalLink7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109" Type="http://schemas.openxmlformats.org/officeDocument/2006/relationships/externalLink" Target="externalLinks/externalLink98.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76" Type="http://schemas.openxmlformats.org/officeDocument/2006/relationships/externalLink" Target="externalLinks/externalLink65.xml"/><Relationship Id="rId97" Type="http://schemas.openxmlformats.org/officeDocument/2006/relationships/externalLink" Target="externalLinks/externalLink86.xml"/><Relationship Id="rId104" Type="http://schemas.openxmlformats.org/officeDocument/2006/relationships/externalLink" Target="externalLinks/externalLink93.xml"/><Relationship Id="rId120" Type="http://schemas.openxmlformats.org/officeDocument/2006/relationships/externalLink" Target="externalLinks/externalLink109.xml"/><Relationship Id="rId7" Type="http://schemas.openxmlformats.org/officeDocument/2006/relationships/worksheet" Target="worksheets/sheet7.xml"/><Relationship Id="rId71" Type="http://schemas.openxmlformats.org/officeDocument/2006/relationships/externalLink" Target="externalLinks/externalLink60.xml"/><Relationship Id="rId92" Type="http://schemas.openxmlformats.org/officeDocument/2006/relationships/externalLink" Target="externalLinks/externalLink81.xml"/><Relationship Id="rId2" Type="http://schemas.openxmlformats.org/officeDocument/2006/relationships/worksheet" Target="worksheets/sheet2.xml"/><Relationship Id="rId29" Type="http://schemas.openxmlformats.org/officeDocument/2006/relationships/externalLink" Target="externalLinks/externalLink18.xml"/><Relationship Id="rId24" Type="http://schemas.openxmlformats.org/officeDocument/2006/relationships/externalLink" Target="externalLinks/externalLink13.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66" Type="http://schemas.openxmlformats.org/officeDocument/2006/relationships/externalLink" Target="externalLinks/externalLink55.xml"/><Relationship Id="rId87" Type="http://schemas.openxmlformats.org/officeDocument/2006/relationships/externalLink" Target="externalLinks/externalLink76.xml"/><Relationship Id="rId110" Type="http://schemas.openxmlformats.org/officeDocument/2006/relationships/externalLink" Target="externalLinks/externalLink99.xml"/><Relationship Id="rId115" Type="http://schemas.openxmlformats.org/officeDocument/2006/relationships/externalLink" Target="externalLinks/externalLink104.xml"/><Relationship Id="rId61" Type="http://schemas.openxmlformats.org/officeDocument/2006/relationships/externalLink" Target="externalLinks/externalLink50.xml"/><Relationship Id="rId82" Type="http://schemas.openxmlformats.org/officeDocument/2006/relationships/externalLink" Target="externalLinks/externalLink71.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56" Type="http://schemas.openxmlformats.org/officeDocument/2006/relationships/externalLink" Target="externalLinks/externalLink45.xml"/><Relationship Id="rId77" Type="http://schemas.openxmlformats.org/officeDocument/2006/relationships/externalLink" Target="externalLinks/externalLink66.xml"/><Relationship Id="rId100" Type="http://schemas.openxmlformats.org/officeDocument/2006/relationships/externalLink" Target="externalLinks/externalLink89.xml"/><Relationship Id="rId105" Type="http://schemas.openxmlformats.org/officeDocument/2006/relationships/externalLink" Target="externalLinks/externalLink94.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93" Type="http://schemas.openxmlformats.org/officeDocument/2006/relationships/externalLink" Target="externalLinks/externalLink82.xml"/><Relationship Id="rId98" Type="http://schemas.openxmlformats.org/officeDocument/2006/relationships/externalLink" Target="externalLinks/externalLink87.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externalLink" Target="externalLinks/externalLink14.xml"/><Relationship Id="rId46" Type="http://schemas.openxmlformats.org/officeDocument/2006/relationships/externalLink" Target="externalLinks/externalLink35.xml"/><Relationship Id="rId67" Type="http://schemas.openxmlformats.org/officeDocument/2006/relationships/externalLink" Target="externalLinks/externalLink56.xml"/><Relationship Id="rId116" Type="http://schemas.openxmlformats.org/officeDocument/2006/relationships/externalLink" Target="externalLinks/externalLink105.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62" Type="http://schemas.openxmlformats.org/officeDocument/2006/relationships/externalLink" Target="externalLinks/externalLink51.xml"/><Relationship Id="rId83" Type="http://schemas.openxmlformats.org/officeDocument/2006/relationships/externalLink" Target="externalLinks/externalLink72.xml"/><Relationship Id="rId88" Type="http://schemas.openxmlformats.org/officeDocument/2006/relationships/externalLink" Target="externalLinks/externalLink77.xml"/><Relationship Id="rId111" Type="http://schemas.openxmlformats.org/officeDocument/2006/relationships/externalLink" Target="externalLinks/externalLink100.xml"/><Relationship Id="rId15" Type="http://schemas.openxmlformats.org/officeDocument/2006/relationships/externalLink" Target="externalLinks/externalLink4.xml"/><Relationship Id="rId36" Type="http://schemas.openxmlformats.org/officeDocument/2006/relationships/externalLink" Target="externalLinks/externalLink25.xml"/><Relationship Id="rId57" Type="http://schemas.openxmlformats.org/officeDocument/2006/relationships/externalLink" Target="externalLinks/externalLink46.xml"/><Relationship Id="rId106" Type="http://schemas.openxmlformats.org/officeDocument/2006/relationships/externalLink" Target="externalLinks/externalLink95.xml"/><Relationship Id="rId10" Type="http://schemas.openxmlformats.org/officeDocument/2006/relationships/worksheet" Target="worksheets/sheet10.xml"/><Relationship Id="rId31" Type="http://schemas.openxmlformats.org/officeDocument/2006/relationships/externalLink" Target="externalLinks/externalLink20.xml"/><Relationship Id="rId52" Type="http://schemas.openxmlformats.org/officeDocument/2006/relationships/externalLink" Target="externalLinks/externalLink41.xml"/><Relationship Id="rId73" Type="http://schemas.openxmlformats.org/officeDocument/2006/relationships/externalLink" Target="externalLinks/externalLink62.xml"/><Relationship Id="rId78" Type="http://schemas.openxmlformats.org/officeDocument/2006/relationships/externalLink" Target="externalLinks/externalLink67.xml"/><Relationship Id="rId94" Type="http://schemas.openxmlformats.org/officeDocument/2006/relationships/externalLink" Target="externalLinks/externalLink83.xml"/><Relationship Id="rId99" Type="http://schemas.openxmlformats.org/officeDocument/2006/relationships/externalLink" Target="externalLinks/externalLink88.xml"/><Relationship Id="rId101" Type="http://schemas.openxmlformats.org/officeDocument/2006/relationships/externalLink" Target="externalLinks/externalLink90.xml"/><Relationship Id="rId1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동원인원계획표"/>
      <sheetName val="9GNG운반"/>
      <sheetName val="일위"/>
      <sheetName val="N賃率-職"/>
      <sheetName val="(실사조정)총괄"/>
      <sheetName val="원본(갑지)"/>
      <sheetName val="BID"/>
      <sheetName val="준공조서갑지"/>
      <sheetName val="토공"/>
      <sheetName val="산출내역서"/>
      <sheetName val="정렬"/>
      <sheetName val="98수문일위"/>
      <sheetName val="설계내역서"/>
      <sheetName val="설계"/>
      <sheetName val="설 계"/>
      <sheetName val="입찰보고"/>
      <sheetName val="단가"/>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산출내역서집계표"/>
      <sheetName val="횡배수관토공수량"/>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업무"/>
      <sheetName val="기본단가"/>
      <sheetName val="단가비교표_공통1"/>
      <sheetName val="정부노임단가"/>
      <sheetName val="DATE"/>
      <sheetName val="JUCKEYK"/>
      <sheetName val="직노"/>
      <sheetName val="3차준공"/>
      <sheetName val="경비_원본"/>
      <sheetName val="노임단가"/>
      <sheetName val="조경"/>
      <sheetName val="수문일1"/>
      <sheetName val="하조서"/>
      <sheetName val="원가"/>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건축원가"/>
      <sheetName val="동원인원"/>
      <sheetName val="공정분류"/>
      <sheetName val="코드표"/>
      <sheetName val="CalcuSheet"/>
      <sheetName val="전체기준Data"/>
      <sheetName val="요율"/>
      <sheetName val="변경후-SHEET"/>
      <sheetName val="인건비"/>
      <sheetName val="원본"/>
      <sheetName val="개요"/>
      <sheetName val="BH-1 (2)"/>
      <sheetName val="PUMP"/>
      <sheetName val="PIPE(UG)내역"/>
      <sheetName val="Main"/>
      <sheetName val="Data"/>
      <sheetName val="현금흐름"/>
      <sheetName val="데리네이타현황"/>
      <sheetName val="10현장조직"/>
      <sheetName val="흄관기초"/>
      <sheetName val="토목"/>
      <sheetName val="건축내역서"/>
      <sheetName val="기계경비(시간당)"/>
      <sheetName val="공사비집계"/>
      <sheetName val="율"/>
      <sheetName val="목차"/>
      <sheetName val="전기공사"/>
      <sheetName val="BQ List"/>
      <sheetName val="PipWT"/>
      <sheetName val="6동"/>
      <sheetName val="인건비 "/>
      <sheetName val="70%"/>
      <sheetName val="수입"/>
      <sheetName val="일위대가목차"/>
      <sheetName val="지질조사"/>
      <sheetName val="98지급계획"/>
      <sheetName val="간접1"/>
      <sheetName val="선정요령"/>
      <sheetName val="9-1차이내역"/>
      <sheetName val="포장단면별단위수량"/>
      <sheetName val="대림경상68억"/>
      <sheetName val="집수정토공"/>
      <sheetName val="설계명세서"/>
      <sheetName val="세부내역"/>
      <sheetName val="전기"/>
      <sheetName val="200"/>
      <sheetName val="K2 site Total 내역서"/>
      <sheetName val="A-4"/>
      <sheetName val="BREAKDOWN(철거설치)"/>
      <sheetName val="금융비용"/>
      <sheetName val="산근"/>
      <sheetName val="CONCRETE"/>
      <sheetName val="CAPVC"/>
      <sheetName val="TCDB"/>
      <sheetName val="실행(표지,갑,을)"/>
      <sheetName val="자재단가"/>
      <sheetName val="건축공사"/>
      <sheetName val="우수맨홀공제단위수량"/>
      <sheetName val="포장공자재집계표"/>
      <sheetName val="자금청구(건축)"/>
      <sheetName val="갑지(추정)"/>
      <sheetName val=" ｹ-ﾌﾞﾙ"/>
      <sheetName val="Sheet13"/>
      <sheetName val="COVER-P"/>
      <sheetName val="장기채무명세서(97.12.31)"/>
      <sheetName val="상시"/>
      <sheetName val="일위대가목록"/>
      <sheetName val="내역서(전기)"/>
      <sheetName val="문학간접"/>
      <sheetName val="간접비 총괄표"/>
      <sheetName val="기안"/>
      <sheetName val="45,46"/>
      <sheetName val="포장공"/>
      <sheetName val="확약서"/>
      <sheetName val="2.대외공문"/>
      <sheetName val="주관사업"/>
      <sheetName val="DATA LISTS"/>
      <sheetName val="wtdb"/>
      <sheetName val="WING3"/>
      <sheetName val="낙찰표"/>
      <sheetName val="전체"/>
      <sheetName val="배수내역"/>
      <sheetName val="분야별 집계표"/>
      <sheetName val="인테리어"/>
      <sheetName val="원가계산서(인테리어)"/>
      <sheetName val="공종별집계표(인테리어)"/>
      <sheetName val="공종별내역서(인테리어)"/>
      <sheetName val="기계설비"/>
      <sheetName val="원가계산서(기계설비)"/>
      <sheetName val="공종별집계표(기계설비)"/>
      <sheetName val="공종별내역서(기계설비)"/>
      <sheetName val="원가(전기)"/>
      <sheetName val="총괄표(전기)"/>
      <sheetName val="통신"/>
      <sheetName val="원가(통신)"/>
      <sheetName val="총괄표(통신)"/>
      <sheetName val="내역서(통신)"/>
      <sheetName val="소방설비"/>
      <sheetName val="원가계산서(소방설비)"/>
      <sheetName val="공종별집계표(소방설비)"/>
      <sheetName val="공종별내역서(소방설비)"/>
      <sheetName val="소방전기"/>
      <sheetName val="원가(소방전기)"/>
      <sheetName val="총괄표(소방전기)"/>
      <sheetName val="내역서(소방전기)"/>
      <sheetName val="Sheet3"/>
      <sheetName val="중기단가목록"/>
      <sheetName val="중기단가산출서"/>
      <sheetName val=" 공사설정 "/>
      <sheetName val="내역서 표지 "/>
      <sheetName val="원가계산서(전기)"/>
      <sheetName val="전국현황"/>
      <sheetName val="J直材4"/>
      <sheetName val="전선 및 전선관"/>
      <sheetName val="패널"/>
      <sheetName val="도급FORM"/>
      <sheetName val="점수확인"/>
      <sheetName val="변압기 및 발전기 용량"/>
      <sheetName val="하도계약반영"/>
      <sheetName val="총공사내역서"/>
      <sheetName val="공정코드"/>
      <sheetName val="집계표(건축전기)"/>
      <sheetName val="일위대가(가설)"/>
      <sheetName val="용산1(해보)"/>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I一般比"/>
      <sheetName val="설직재-1"/>
      <sheetName val="인건비"/>
      <sheetName val="원본(갑지)"/>
      <sheetName val="철거산출근거"/>
      <sheetName val="일위"/>
      <sheetName val="배수설비"/>
      <sheetName val="공정집계_국별"/>
      <sheetName val="사당"/>
      <sheetName val="명세서"/>
      <sheetName val="전체"/>
      <sheetName val="단"/>
      <sheetName val="연부97-1"/>
      <sheetName val="전신환매도율"/>
      <sheetName val="현지검측내역"/>
      <sheetName val="직재"/>
      <sheetName val="ABUT수량-A1"/>
      <sheetName val="제직재"/>
      <sheetName val="⑻동원인원산출서⑧"/>
      <sheetName val="물가"/>
      <sheetName val="1.수인터널"/>
      <sheetName val="원가 (2)"/>
      <sheetName val="신호등일위대가"/>
      <sheetName val="1,2공구원가계산서"/>
      <sheetName val="2공구산출내역"/>
      <sheetName val="1공구산출내역서"/>
      <sheetName val="노무비 근거"/>
      <sheetName val="토적표"/>
      <sheetName val="선급금신청서"/>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 val="M03(PVC,PE)"/>
      <sheetName val="재료비"/>
      <sheetName val="공통단가"/>
      <sheetName val="운반비"/>
      <sheetName val="2000양배"/>
      <sheetName val="문화농공일위"/>
      <sheetName val="단가일람"/>
      <sheetName val="단가표"/>
      <sheetName val="조경일람"/>
      <sheetName val="조경"/>
      <sheetName val="자재일람"/>
      <sheetName val="산출내역"/>
      <sheetName val="단위량당중기"/>
      <sheetName val="yuldan"/>
      <sheetName val="약품공급2"/>
      <sheetName val="수지예산"/>
      <sheetName val="COST"/>
      <sheetName val="각종단가"/>
      <sheetName val="운반비(시흥)"/>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총괄"/>
      <sheetName val="설계예산서"/>
      <sheetName val="공종별"/>
      <sheetName val="일위_파일"/>
      <sheetName val="라이닝보강"/>
      <sheetName val="현장별계약현황('98.10.31)"/>
      <sheetName val="신공항A-9(원가수정)"/>
      <sheetName val="A-4"/>
      <sheetName val="Sheet6"/>
      <sheetName val="추정설계"/>
      <sheetName val="실행내역(05. 1. 5.)"/>
      <sheetName val="일반수량총괄집계"/>
      <sheetName val="6공구(당초)"/>
      <sheetName val="1.설계조건"/>
      <sheetName val="TEL"/>
      <sheetName val="설계조건"/>
      <sheetName val="설계기준"/>
      <sheetName val="대창(장성)"/>
      <sheetName val="견적의뢰"/>
      <sheetName val="3_2_집기비품교체주기"/>
      <sheetName val="총집계표"/>
      <sheetName val="공통가설"/>
      <sheetName val="대전-교대(A1-A2)"/>
      <sheetName val="동해title"/>
      <sheetName val="유형분류"/>
      <sheetName val="수토공단위당"/>
      <sheetName val="진주방향"/>
      <sheetName val="전기일위대가"/>
      <sheetName val="토목"/>
      <sheetName val="내역서(총)"/>
      <sheetName val="낙찰표"/>
      <sheetName val="6PILE  (돌출)"/>
      <sheetName val="옹벽"/>
      <sheetName val="수리결과"/>
      <sheetName val="TABLE DB"/>
      <sheetName val="쌍용 data base"/>
      <sheetName val="내역서(기계)"/>
      <sheetName val="카렌스센터계량기설치공사"/>
      <sheetName val="현장관리비"/>
      <sheetName val="단가일람표"/>
      <sheetName val="설계"/>
      <sheetName val="대치판정"/>
      <sheetName val="포장공수량집계표"/>
      <sheetName val="목록"/>
      <sheetName val="각형맨홀"/>
      <sheetName val="마산방향"/>
      <sheetName val="예산명세서"/>
      <sheetName val="중기사용료"/>
      <sheetName val="단가조사서"/>
      <sheetName val="단가 (2)"/>
      <sheetName val="시스템구분"/>
      <sheetName val="내역서(ebs)"/>
      <sheetName val="설명서 "/>
      <sheetName val="은행"/>
      <sheetName val="임대견적서"/>
      <sheetName val="#2_일위대가목록"/>
      <sheetName val="동구분"/>
      <sheetName val="견적내역"/>
      <sheetName val="건축공사실행"/>
      <sheetName val="건축원가"/>
      <sheetName val="Customer Databas"/>
      <sheetName val="납부서"/>
      <sheetName val="노무비"/>
      <sheetName val="8)중점관리장비현황"/>
      <sheetName val="4차원가계산서"/>
      <sheetName val="선정요령"/>
      <sheetName val="총괄내역"/>
      <sheetName val="PLT8500"/>
      <sheetName val="일위대가표지"/>
      <sheetName val="개별직종노임단가(2005.1)"/>
      <sheetName val="8.PILE  (돌출)"/>
      <sheetName val="sand토적"/>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우배수"/>
      <sheetName val="자재비"/>
      <sheetName val="표지 (3)"/>
      <sheetName val="표지 (2)"/>
      <sheetName val="주요자재1"/>
      <sheetName val="주요자재2"/>
      <sheetName val="시멘트골재량"/>
      <sheetName val="구조물골재"/>
      <sheetName val="철근1"/>
      <sheetName val="구조물타공종이월"/>
      <sheetName val="타공종이월"/>
      <sheetName val="철근수량1"/>
      <sheetName val="교각수량"/>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단위단가"/>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97년_추정"/>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토목품셈"/>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단가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2"/>
      <sheetName val="만년달력"/>
      <sheetName val="단가산출(T)"/>
      <sheetName val="공사원가계산서"/>
      <sheetName val="인사자료"/>
      <sheetName val="맨홀수량산출"/>
      <sheetName val="재료집계표"/>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투찰내역서"/>
      <sheetName val="1_수인터널1"/>
      <sheetName val="6PILE__(돌출)1"/>
      <sheetName val="AS포장복구_1"/>
      <sheetName val="2_대외공문1"/>
      <sheetName val="설_계1"/>
      <sheetName val="CIP_공사"/>
      <sheetName val="실행내역서_"/>
      <sheetName val="1_설계조건"/>
      <sheetName val="노원열병합__건축공사기성내역서"/>
      <sheetName val="1__설계조건_2_단면가정_3__하중계산"/>
      <sheetName val="DATA_입력란"/>
      <sheetName val="_총괄표"/>
      <sheetName val="인건비_"/>
      <sheetName val="BSD_(2)"/>
      <sheetName val="1_취수장"/>
      <sheetName val="전차선로_물량표"/>
      <sheetName val="96보완계획7_12"/>
      <sheetName val="콤보박스와_리스트박스의_연결"/>
      <sheetName val="제잡비_xls"/>
      <sheetName val="3BL공동구_수량"/>
      <sheetName val="부대입찰_내역서"/>
      <sheetName val="2_고용보험료산출근거"/>
      <sheetName val="설내역서_"/>
      <sheetName val="배수관공"/>
      <sheetName val="측구공"/>
      <sheetName val="영업소실적"/>
      <sheetName val="보도경계블럭"/>
      <sheetName val="1차3회-개소별명세서-빨간색-인쇄용(21873)"/>
      <sheetName val="흄관기초"/>
      <sheetName val="동원(3)"/>
      <sheetName val="업무분장"/>
      <sheetName val="A"/>
      <sheetName val="식재일위"/>
      <sheetName val="원본"/>
      <sheetName val="공통부대비"/>
      <sheetName val="1"/>
      <sheetName val="10"/>
      <sheetName val="11"/>
      <sheetName val="12"/>
      <sheetName val="13"/>
      <sheetName val="14"/>
      <sheetName val="15"/>
      <sheetName val="16"/>
      <sheetName val="3"/>
      <sheetName val="4"/>
      <sheetName val="5"/>
      <sheetName val="6"/>
      <sheetName val="7"/>
      <sheetName val="8"/>
      <sheetName val="9"/>
      <sheetName val="단중"/>
      <sheetName val="전체기준Data"/>
      <sheetName val="SF내역및원가02"/>
      <sheetName val="말고개터널조명전압강하"/>
      <sheetName val="2000.05"/>
      <sheetName val="남양시작동010313100%"/>
      <sheetName val="원가"/>
      <sheetName val="8)중점관리장비현황"/>
      <sheetName val="돈암사업"/>
      <sheetName val="평3"/>
      <sheetName val="유림콘도"/>
      <sheetName val="편성절차"/>
      <sheetName val="총공사내역서"/>
      <sheetName val="시설물기초"/>
      <sheetName val="근로자자료입력"/>
      <sheetName val="참고자료"/>
      <sheetName val="내역총괄"/>
      <sheetName val="내역총괄2"/>
      <sheetName val="내역총괄3"/>
      <sheetName val="산출금액내역"/>
      <sheetName val="현장일반사항"/>
      <sheetName val="증감분석"/>
      <sheetName val="구조물공"/>
      <sheetName val="포장공"/>
      <sheetName val="부대공"/>
      <sheetName val="2002자금수지계획(진행+신규)"/>
      <sheetName val="2변경1"/>
      <sheetName val="1.본부별"/>
      <sheetName val="변경후-SHEET"/>
      <sheetName val="내역서당초"/>
      <sheetName val="기초입력 DATA"/>
      <sheetName val="000000"/>
      <sheetName val="FI원가_1"/>
      <sheetName val="구조물"/>
      <sheetName val="guard(mac)"/>
      <sheetName val="cable-data"/>
      <sheetName val="노무비산출"/>
      <sheetName val="#3E1_GCR"/>
      <sheetName val="소소총괄표"/>
      <sheetName val="1공구_건정토건_토공2"/>
      <sheetName val="96노임기준"/>
      <sheetName val="상수도토공집계표"/>
      <sheetName val="1.3.1절점좌표"/>
      <sheetName val="1.1설계기준"/>
      <sheetName val="구단"/>
      <sheetName val="기본DATA"/>
      <sheetName val="입찰내역"/>
      <sheetName val="현장지지물물량"/>
      <sheetName val="공통자료"/>
      <sheetName val="안전시설내역서"/>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Sheet1_(2)1"/>
      <sheetName val="0_0ControlSheet2"/>
      <sheetName val="0_1keyAssumption2"/>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97년_추정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관리비_산출내역"/>
      <sheetName val="현장별계약현황('98_10_31)"/>
      <sheetName val="플랜트_설치"/>
      <sheetName val="EQUIP LIST"/>
      <sheetName val="Mc1"/>
      <sheetName val="XL4Poppy"/>
      <sheetName val="내부마감"/>
      <sheetName val="입력"/>
      <sheetName val="단가조사-2"/>
      <sheetName val="VE절감"/>
      <sheetName val="가중치"/>
      <sheetName val="개산공사비"/>
      <sheetName val="예정(3)"/>
      <sheetName val="공문"/>
      <sheetName val="산출기준(파견전산실)"/>
      <sheetName val="4.장비손료"/>
      <sheetName val="울산자동제어"/>
      <sheetName val="일위_파일"/>
      <sheetName val="일반부표"/>
      <sheetName val="쌍송교"/>
      <sheetName val="품셈(기초)"/>
      <sheetName val="1안"/>
      <sheetName val="CODE"/>
      <sheetName val="Macro(전동기)"/>
      <sheetName val="간접재료비산출표-27-30"/>
      <sheetName val="바닥판"/>
      <sheetName val="1-1호"/>
      <sheetName val="상호참고자료"/>
      <sheetName val="발주처자료입력"/>
      <sheetName val="회사기본자료"/>
      <sheetName val="하자보증자료"/>
      <sheetName val="기술자관련자료"/>
      <sheetName val="다곡2교"/>
      <sheetName val="설계명세"/>
      <sheetName val="산출근거(S4)"/>
      <sheetName val="경비 (1)"/>
      <sheetName val="정부노임"/>
      <sheetName val="1F"/>
      <sheetName val="2F 회의실견적(5_14 일대)"/>
      <sheetName val="기둥(원형)"/>
      <sheetName val="부산제일극장"/>
      <sheetName val="수주현황2월"/>
      <sheetName val="기기리스트"/>
      <sheetName val="터파기및재료"/>
      <sheetName val="본사인상전"/>
      <sheetName val="1062-X방향 "/>
      <sheetName val="포장수량집계"/>
      <sheetName val="원내역서 그대로"/>
      <sheetName val="(C)원내역"/>
      <sheetName val="b_balju_cho"/>
      <sheetName val="정렬"/>
      <sheetName val="현금흐름"/>
      <sheetName val="입력값"/>
      <sheetName val="설계기준 및 하중계산"/>
      <sheetName val="주식"/>
      <sheetName val="일반수량"/>
      <sheetName val="빙100장비사양"/>
      <sheetName val="경비산출"/>
      <sheetName val="기안"/>
      <sheetName val="현장관리비데이타"/>
      <sheetName val="공정코드"/>
      <sheetName val="재료"/>
      <sheetName val="현장식당(1)"/>
      <sheetName val="말뚝지지력산정"/>
      <sheetName val="입력그림"/>
      <sheetName val="인원현황"/>
      <sheetName val="학생내역"/>
      <sheetName val="대공종"/>
      <sheetName val="전체내역 (2)"/>
      <sheetName val="Hyundai.Unit.cost.xls"/>
      <sheetName val="예산M12A"/>
      <sheetName val="예산M2"/>
      <sheetName val="송라터널총괄"/>
      <sheetName val="매원개착터널총괄"/>
      <sheetName val="점수계산1-2"/>
      <sheetName val="남양시작동자105노65기1.3화1.2"/>
      <sheetName val="관음목장(제출용)자105인97.5"/>
      <sheetName val="이자율"/>
      <sheetName val="DATA2000"/>
      <sheetName val="설계내역"/>
      <sheetName val="제거식EA"/>
      <sheetName val="Sheet14"/>
      <sheetName val="Sheet13"/>
      <sheetName val="전도품의"/>
      <sheetName val="기본사항"/>
      <sheetName val="식재일위대가"/>
      <sheetName val="기초일위대가"/>
      <sheetName val="단가대비표"/>
      <sheetName val="단양 00 아파트-세부내역"/>
      <sheetName val="손익분석"/>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1_설계기준"/>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공사수행보고"/>
      <sheetName val="969910( R)"/>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설비"/>
      <sheetName val="PROJECT BRIEF"/>
      <sheetName val="감액총괄표"/>
      <sheetName val="일반관리비전체분당초변경대비표"/>
      <sheetName val="사용계획"/>
      <sheetName val="지급수수료월별금액산정"/>
      <sheetName val="상가지급현황"/>
      <sheetName val="Ⅱ1-0타"/>
      <sheetName val="내역및원가02"/>
      <sheetName val="분전반일위대가"/>
      <sheetName val="부대공자재집계표"/>
      <sheetName val="중기단가"/>
      <sheetName val="작성"/>
      <sheetName val="계약서"/>
      <sheetName val="NAIL단가산출"/>
      <sheetName val="당진1,2호기전선관설치및접지4차공사내역서-을지"/>
      <sheetName val="영동(D)"/>
      <sheetName val="현금흐름표"/>
      <sheetName val="07제품별수익성"/>
      <sheetName val="정의"/>
      <sheetName val="대비표"/>
      <sheetName val="중기일위대밀"/>
      <sheetName val="ASALTOTA"/>
      <sheetName val="포장공사"/>
      <sheetName val="단중표"/>
      <sheetName val="은행"/>
      <sheetName val="수문보고"/>
      <sheetName val="도"/>
      <sheetName val="배명(단가)"/>
      <sheetName val="형틀공사"/>
      <sheetName val="가시설(TYPE-A)"/>
      <sheetName val="1-1평균터파기고(1)"/>
      <sheetName val="램머"/>
      <sheetName val="BQ(실행)"/>
      <sheetName val="조명일위"/>
      <sheetName val="상행-교대(A1-A2)"/>
      <sheetName val="단위수량"/>
      <sheetName val="철거폐쇄현황"/>
      <sheetName val="내역(가지)"/>
      <sheetName val="CM 1"/>
      <sheetName val="성서방향-교대(A2)"/>
      <sheetName val="실행"/>
      <sheetName val="횡날개수집"/>
      <sheetName val="공사비"/>
      <sheetName val="배선(낙차)"/>
      <sheetName val="물량산출근거"/>
      <sheetName val="산근"/>
      <sheetName val="자재co"/>
      <sheetName val="UR2-Calculation"/>
      <sheetName val="사진"/>
      <sheetName val="예총"/>
      <sheetName val="공통비"/>
      <sheetName val="VENDOR LIST"/>
      <sheetName val="15100"/>
      <sheetName val="산출근거#2-3"/>
      <sheetName val="참조-(1)"/>
      <sheetName val="외주가공"/>
      <sheetName val="말뚝기초(안정검토)-외측"/>
      <sheetName val="3차토목내역"/>
      <sheetName val="배수장토목공사비"/>
      <sheetName val="일위대가-01"/>
      <sheetName val="수목데이타 "/>
      <sheetName val="단가대비표 (3)"/>
      <sheetName val="L형옹벽"/>
      <sheetName val="포장절단"/>
      <sheetName val="1호맨홀토공"/>
      <sheetName val="Sight n M.H"/>
      <sheetName val="Trend(Agitator)"/>
      <sheetName val="단가 "/>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단위수량산출"/>
      <sheetName val="Piping Design Data"/>
      <sheetName val="4 &amp; 10-inch, CO2 Combo &amp; Sweep"/>
      <sheetName val="__MAIN"/>
      <sheetName val="과천MAIN"/>
      <sheetName val="터널조도"/>
      <sheetName val="부하LOAD"/>
      <sheetName val="1호맨홀가감수량"/>
      <sheetName val="ilch"/>
      <sheetName val="Table"/>
      <sheetName val="집계표(공종별)"/>
      <sheetName val="01"/>
      <sheetName val="교통표지판수량집계표"/>
      <sheetName val="수장"/>
      <sheetName val="COVER"/>
      <sheetName val="2.1"/>
      <sheetName val="심사"/>
      <sheetName val="철골공사"/>
      <sheetName val="소방사항"/>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산3_4"/>
      <sheetName val="정공공사"/>
      <sheetName val="70%"/>
      <sheetName val="단면설계"/>
      <sheetName val="안정검토"/>
      <sheetName val="소일위대가코드표"/>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장비당단가_(1)"/>
      <sheetName val="Sheet2_(2)"/>
      <sheetName val="내___역"/>
      <sheetName val="2_건축"/>
      <sheetName val="수_량_명_세_서_-_1"/>
      <sheetName val="프라임_강변역(4,236)"/>
      <sheetName val="8_PILE__(돌출)"/>
      <sheetName val="2000년_공정표"/>
      <sheetName val="집_계_표"/>
      <sheetName val="공정표_"/>
      <sheetName val="별표_"/>
      <sheetName val="설내역서_1"/>
      <sheetName val="CIP_공사1"/>
      <sheetName val="2_교량(신설)"/>
      <sheetName val="5_2코핑"/>
      <sheetName val="P_M_별"/>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전국현황"/>
      <sheetName val="용집"/>
      <sheetName val="DC"/>
      <sheetName val="BOJUNGGM"/>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strut type"/>
      <sheetName val="48_x0005__x0000_"/>
      <sheetName val="표층포설및다짐"/>
      <sheetName val="도급내역"/>
      <sheetName val="내역서 (2)"/>
      <sheetName val="총수량집계표"/>
      <sheetName val="P_x0005_"/>
      <sheetName val="P嘐"/>
      <sheetName val="지구단위계획"/>
      <sheetName val="다중모드"/>
      <sheetName val="맨홀되메우기"/>
      <sheetName val="검토현황"/>
      <sheetName val="증감내역"/>
      <sheetName val="기계 도급내역서"/>
      <sheetName val="울산시산표"/>
      <sheetName val="암거"/>
      <sheetName val="한성교회 신축공사(050713)_CheckList"/>
      <sheetName val="T기성9605"/>
      <sheetName val="중기사용료산출근거"/>
      <sheetName val="단가 및 재료비"/>
      <sheetName val="총괄집계 "/>
      <sheetName val="옹벽단면치수"/>
      <sheetName val="Sheet10"/>
      <sheetName val="통합"/>
      <sheetName val="상세도"/>
      <sheetName val="철탑공사"/>
      <sheetName val="산근(1)"/>
      <sheetName val="참고"/>
      <sheetName val="10.경제성분석"/>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월별수입"/>
      <sheetName val="옥외"/>
      <sheetName val="工완성공사율"/>
      <sheetName val="공정표_1"/>
      <sheetName val="1_설계기준1"/>
      <sheetName val="장비당단가_(1)1"/>
      <sheetName val="Sheet2_(2)1"/>
      <sheetName val="별표_1"/>
      <sheetName val="2_건축1"/>
      <sheetName val="수_량_명_세_서_-_11"/>
      <sheetName val="ETC"/>
      <sheetName val="토지산출내역"/>
      <sheetName val="기초단가일람표"/>
      <sheetName val="시가지우회도로공내역서"/>
      <sheetName val="1차설계Ꮗԯ_x0000_"/>
      <sheetName val="1차설계逷≙_xdc00_≙"/>
      <sheetName val="-15.0"/>
      <sheetName val="사  업  비  수  지  예  산  서"/>
      <sheetName val="인부신상_x0000__x0000_"/>
      <sheetName val="인부신상헾⼳"/>
      <sheetName val="교각토"/>
      <sheetName val="공량(전기)"/>
      <sheetName val="기초공"/>
      <sheetName val="청 구"/>
      <sheetName val="투찰추정"/>
      <sheetName val="철집"/>
      <sheetName val="EP0618"/>
      <sheetName val="일위대가1"/>
      <sheetName val="7.전산해석결과"/>
      <sheetName val="4.하중"/>
      <sheetName val="비교표"/>
      <sheetName val="총체보활공정표"/>
      <sheetName val="수전기기DATA"/>
      <sheetName val="미드수량"/>
      <sheetName val="암거(2)"/>
      <sheetName val="4.2.1 마루높이 검토"/>
      <sheetName val="PAINT"/>
      <sheetName val="kimre scrubber"/>
      <sheetName val="출력X"/>
      <sheetName val="7월11일"/>
      <sheetName val="교각별철근수량집계표"/>
      <sheetName val="죽원1교"/>
      <sheetName val="항목코드"/>
      <sheetName val="단지배치도"/>
      <sheetName val="입찰유의사항"/>
      <sheetName val="하도급이행사항"/>
      <sheetName val="공내역 및 견적조건"/>
      <sheetName val="특수조건"/>
      <sheetName val="참석확인"/>
      <sheetName val="01AC"/>
      <sheetName val="장척총괄"/>
      <sheetName val="4월예정공정표"/>
      <sheetName val="내역서(총)"/>
      <sheetName val="PĴ"/>
      <sheetName val="Pꮸ"/>
      <sheetName val="P估"/>
      <sheetName val="quotation"/>
      <sheetName val="배관물량집계(기본)"/>
      <sheetName val="일반물자(한국통신)"/>
      <sheetName val="108.수선비"/>
      <sheetName val="맨홀_공사비"/>
      <sheetName val="예산대비"/>
      <sheetName val="기본정보"/>
      <sheetName val="단가조사서"/>
      <sheetName val="TCDB"/>
      <sheetName val="hvac(제어동)"/>
      <sheetName val="기성금내역서"/>
      <sheetName val=" ｹ-ﾌﾞﾙ"/>
      <sheetName val="용수간선"/>
      <sheetName val="가격"/>
      <sheetName val="미장"/>
      <sheetName val="도급내역서"/>
      <sheetName val="관리비비계상"/>
      <sheetName val="MIJIBI"/>
      <sheetName val="지질조사"/>
      <sheetName val="SCH"/>
      <sheetName val="사다리"/>
      <sheetName val="SPEC"/>
      <sheetName val="항목등록"/>
      <sheetName val="97 사업추정(WEKI)"/>
      <sheetName val="단면치수"/>
      <sheetName val="일위목차"/>
      <sheetName val="1월"/>
      <sheetName val="세부항목"/>
      <sheetName val="출력자료"/>
      <sheetName val="Balance"/>
      <sheetName val="제안실적sum조회"/>
      <sheetName val="FRP PIPING 일위대가"/>
      <sheetName val="품목"/>
      <sheetName val="전기2005"/>
      <sheetName val="일위대가 (PM)"/>
      <sheetName val="6_ 안전관리비"/>
      <sheetName val="기초단가"/>
      <sheetName val="입력데이타(비인쇄용)"/>
      <sheetName val="자  재"/>
      <sheetName val="건축외주"/>
      <sheetName val="개인별 순위표"/>
      <sheetName val="ROOF(ALKALI)"/>
      <sheetName val="기술부 VENDOR LIST"/>
      <sheetName val="분전반"/>
      <sheetName val="특별"/>
      <sheetName val="외주대비 -석축_x0000__x0000__x0000__x0000__x0000__x0012_[후다내역.XLS]견적표지 (3"/>
      <sheetName val="2.2 띠장의 설계"/>
      <sheetName val="시운전연료비"/>
      <sheetName val="환산"/>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임율산출표"/>
      <sheetName val="B"/>
      <sheetName val="수량산출목록표"/>
      <sheetName val="청주(철골발주의뢰서)"/>
      <sheetName val="횡배위치"/>
      <sheetName val="FACTOR"/>
      <sheetName val="중기사용료"/>
      <sheetName val="실행내역_원본"/>
      <sheetName val="일위대가목록(기계)"/>
      <sheetName val="시설,관리하위"/>
      <sheetName val="대운반(철재)"/>
      <sheetName val="요약서"/>
      <sheetName val="총체"/>
      <sheetName val="BOX 본체"/>
      <sheetName val="하도내역_(철콘)1"/>
      <sheetName val="조건표_(2)1"/>
      <sheetName val="목차_1"/>
      <sheetName val="7__현장관리비_1"/>
      <sheetName val="노무비_근거1"/>
      <sheetName val="임율_Data1"/>
      <sheetName val="4_LINE"/>
      <sheetName val="7_th"/>
      <sheetName val="_갑지"/>
      <sheetName val="A_LINE"/>
      <sheetName val="5__현장관리비_new__"/>
      <sheetName val="Temporary_Mooring"/>
      <sheetName val="총_원가계산"/>
      <sheetName val="관로분포도"/>
      <sheetName val="일집"/>
      <sheetName val="cctv예산대비"/>
      <sheetName val="라이닝폼예산대비내역"/>
      <sheetName val="Print"/>
      <sheetName val="MATRLDATA"/>
      <sheetName val="GEN"/>
      <sheetName val="단가삐출"/>
      <sheetName val="목록"/>
      <sheetName val="계정"/>
      <sheetName val="메서,변+증"/>
      <sheetName val="명일작업계획 (3)"/>
      <sheetName val="연결원본-절대지우지말것"/>
      <sheetName val="단위목록"/>
      <sheetName val="자재운반단가일람표"/>
      <sheetName val="기계경비목록1"/>
      <sheetName val="검색방"/>
      <sheetName val="일위대가집계표"/>
      <sheetName val="산출서집계HS"/>
      <sheetName val="48평단가"/>
      <sheetName val="57단가"/>
      <sheetName val="54평단가"/>
      <sheetName val="66평단가"/>
      <sheetName val="61단가"/>
      <sheetName val="89평단가"/>
      <sheetName val="84평단가"/>
      <sheetName val="자동세륜기"/>
      <sheetName val="옥외외등집계표"/>
      <sheetName val="WING3"/>
      <sheetName val="MODELING"/>
      <sheetName val="지원사무소원가배부내역"/>
      <sheetName val="주소"/>
      <sheetName val="호표"/>
      <sheetName val="잔수량(작성)"/>
      <sheetName val="옥외배관기본공량"/>
      <sheetName val="대비2"/>
      <sheetName val="예산변경원인분석"/>
      <sheetName val="공종보합"/>
      <sheetName val="출력원가"/>
      <sheetName val="공종원가"/>
      <sheetName val="총괄원가"/>
      <sheetName val="아파트"/>
      <sheetName val="상가,복지관"/>
      <sheetName val="주차장"/>
      <sheetName val="경비실"/>
      <sheetName val="일위1"/>
      <sheetName val="자료"/>
      <sheetName val="원가(칠곡다부)"/>
      <sheetName val="다부IC내역"/>
      <sheetName val="원가(재방송)"/>
      <sheetName val="재방송"/>
      <sheetName val="다부내역"/>
      <sheetName val="읍내터널"/>
      <sheetName val="칠곡IC내역"/>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가드레일산근"/>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실행총괄 "/>
      <sheetName val="본체"/>
      <sheetName val="[IL-3.XLSY갑지"/>
      <sheetName val="설비내역서"/>
      <sheetName val="CON'C"/>
      <sheetName val="도급내역서(재노경)"/>
      <sheetName val="4.일위대가목차"/>
      <sheetName val="기계경비(시간당)"/>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차수공개요"/>
      <sheetName val="설계산출기초"/>
      <sheetName val="도급예산내역서봉투"/>
      <sheetName val="설계산출표지"/>
      <sheetName val="도급예산내역서총괄표"/>
      <sheetName val="을부담운반비"/>
      <sheetName val="운반비산출"/>
      <sheetName val="매출현황"/>
      <sheetName val="보온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DAN"/>
      <sheetName val="백호우계수"/>
      <sheetName val="대포2교접속"/>
      <sheetName val="천방교접속"/>
      <sheetName val="실행예산서"/>
      <sheetName val="일반전기(2단지-을지)"/>
      <sheetName val="토목공사"/>
      <sheetName val="일위대가(4층원격)"/>
      <sheetName val="BM"/>
      <sheetName val="찍기"/>
      <sheetName val="의왕내역"/>
      <sheetName val="단가대비"/>
      <sheetName val="총괄집계표"/>
      <sheetName val="인수공규격"/>
      <sheetName val="단가(1)"/>
      <sheetName val="적용단위길이"/>
      <sheetName val="일위대가(건축)"/>
      <sheetName val="빌딩 안내"/>
      <sheetName val="기계공사비집계(원안)"/>
      <sheetName val="48단가"/>
      <sheetName val="CABLE"/>
      <sheetName val="CABLE (2)"/>
      <sheetName val="접지수량"/>
      <sheetName val="G.R300경비"/>
      <sheetName val="교수설계"/>
      <sheetName val="공종구간"/>
      <sheetName val="조경일람"/>
      <sheetName val="49단가"/>
      <sheetName val="구간산출"/>
      <sheetName val="노임단가산출근거"/>
      <sheetName val="COST"/>
      <sheetName val="원가계산서(남측)"/>
      <sheetName val="신고분기설정참고"/>
      <sheetName val="거래처자료등록"/>
      <sheetName val="조도계산"/>
      <sheetName val="국내조달(통합-1)"/>
      <sheetName val="상시"/>
      <sheetName val="주beam"/>
      <sheetName val="9811"/>
      <sheetName val="출력용"/>
      <sheetName val="하부철근수량"/>
      <sheetName val="연결관산출조서"/>
      <sheetName val="내역서적용수량"/>
      <sheetName val="계획집계"/>
      <sheetName val="기계물량"/>
      <sheetName val="비탈면보호공수량산출"/>
      <sheetName val="준공검사원(갑)"/>
      <sheetName val="기성내역서(을) (2)"/>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배관공사기초자료"/>
      <sheetName val="Ekog10"/>
      <sheetName val="AL공사(원)"/>
      <sheetName val="내역서1"/>
      <sheetName val="22수량"/>
      <sheetName val="품목현황"/>
      <sheetName val="출고대장"/>
      <sheetName val="입력DATA"/>
      <sheetName val="asd"/>
      <sheetName val="★도급내역"/>
      <sheetName val="back-data"/>
      <sheetName val="인월수표"/>
      <sheetName val="분전함신설"/>
      <sheetName val="접지1종"/>
      <sheetName val="진입도로B (2)"/>
      <sheetName val="백암비스타내역"/>
      <sheetName val="2.냉난방설비공사"/>
      <sheetName val="7.자동제어공사"/>
      <sheetName val="중강당 내역"/>
      <sheetName val="제-노임"/>
      <sheetName val="AV시스템"/>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수원역(전체분)설계서"/>
      <sheetName val="자재 단가 비교표(견적)"/>
      <sheetName val="자재 단가 비교표"/>
      <sheetName val="BDATA"/>
      <sheetName val="지하"/>
      <sheetName val="건설기계목록"/>
      <sheetName val="일위대가_목록"/>
      <sheetName val="재료단가"/>
      <sheetName val="시중노임"/>
      <sheetName val="지불내역1"/>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48수량"/>
      <sheetName val="세골재  T2 변경 현황"/>
      <sheetName val="단가비교표_공통1"/>
      <sheetName val="내역(원안-대안)"/>
      <sheetName val="산출목록표"/>
      <sheetName val="전화공사 공량 및 집계표"/>
      <sheetName val="공사착공계"/>
      <sheetName val="참조 (2)"/>
      <sheetName val="6. 직접경비"/>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단가(보완)"/>
      <sheetName val="대가 (보완)"/>
      <sheetName val="기계경비목록"/>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단가기준"/>
      <sheetName val="횡배수관수량집계"/>
      <sheetName val="우,오수"/>
      <sheetName val="유의사항"/>
      <sheetName val="현장설명"/>
      <sheetName val="특별조건"/>
      <sheetName val="토공갑"/>
      <sheetName val="구조물갑"/>
      <sheetName val="투찰계획서"/>
      <sheetName val="99총공사내역서"/>
      <sheetName val="평야부단가"/>
      <sheetName val="오동"/>
      <sheetName val="대조"/>
      <sheetName val="나한"/>
      <sheetName val="단가대비표(계측)"/>
      <sheetName val="공정외주"/>
      <sheetName val="제조 경영"/>
      <sheetName val="36단가"/>
      <sheetName val="36수량"/>
      <sheetName val="메인거더-크로스빔200연결부"/>
      <sheetName val="기본자료"/>
      <sheetName val="설계서을"/>
      <sheetName val="EQ-R1"/>
      <sheetName val="L-type"/>
      <sheetName val="bearing"/>
      <sheetName val="조내역"/>
      <sheetName val="C지구"/>
      <sheetName val="사내도로"/>
      <sheetName val="4.전기"/>
      <sheetName val="노 무 비"/>
      <sheetName val="노임단가표"/>
      <sheetName val="결선list"/>
      <sheetName val="위치도1"/>
      <sheetName val="자재단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제잡비집계"/>
      <sheetName val="간접1"/>
      <sheetName val="내역서(토목)"/>
      <sheetName val="미납품 현황"/>
      <sheetName val="신설개소별 총집계표(동해-배전)"/>
      <sheetName val="SSMITM"/>
      <sheetName val="목록표"/>
      <sheetName val="MP MOB"/>
      <sheetName val="임차비용"/>
      <sheetName val="앵커(3안)"/>
      <sheetName val="가설건물"/>
      <sheetName val="용선 C.L"/>
      <sheetName val="흄관수량"/>
      <sheetName val="PROCURE"/>
      <sheetName val="우수공,맨홀,집수정"/>
      <sheetName val="전 체"/>
      <sheetName val="4동급수"/>
      <sheetName val="방음벽기초"/>
      <sheetName val="토목단가산출"/>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HRSG_SMALL072202"/>
      <sheetName val="2차전체변경예정_(2)1"/>
      <sheetName val="토공유동표(전체_당초)1"/>
      <sheetName val="단면_(2)1"/>
      <sheetName val="8_현장관리비1"/>
      <sheetName val="7_안전관리비1"/>
      <sheetName val="8_PILE__(돌출)1"/>
      <sheetName val="b_balju_(2)1"/>
      <sheetName val="중기조종사_단위단가1"/>
      <sheetName val="2_2_오피스텔(12~32F)"/>
      <sheetName val="일위대가_집계표"/>
      <sheetName val="9_1지하2층하부보"/>
      <sheetName val="단계별내역_(2)"/>
      <sheetName val="2_2_띠장의_설계"/>
      <sheetName val="6__안전관리비3"/>
      <sheetName val="자__재"/>
      <sheetName val="개인별_순위표"/>
      <sheetName val="CM_1"/>
      <sheetName val="기술부_VENDOR_LIST"/>
      <sheetName val="외주대비_-석축[후다내역_XLS]견적표지_(3"/>
      <sheetName val="4_일위대가"/>
      <sheetName val="STEEL BOX 단면설계(SEC.8)"/>
      <sheetName val="품셈기준"/>
      <sheetName val="설치자재"/>
      <sheetName val="성토도수로현황"/>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사업개요"/>
      <sheetName val="현장관리비_입력"/>
      <sheetName val="유림총괄"/>
      <sheetName val="6.이토처리시간"/>
      <sheetName val="실행(1)"/>
      <sheetName val="공사비집계"/>
      <sheetName val="일일총괄"/>
      <sheetName val="테이블"/>
      <sheetName val="일일현황"/>
      <sheetName val="년차"/>
      <sheetName val="2004노형교"/>
      <sheetName val="제경비율"/>
      <sheetName val="인제내역"/>
      <sheetName val="환율"/>
      <sheetName val="회사정보"/>
      <sheetName val="경성자금"/>
      <sheetName val="6동"/>
      <sheetName val="참조자료"/>
      <sheetName val="단위중기"/>
      <sheetName val="수량명세서"/>
      <sheetName val="경비공통"/>
      <sheetName val="문학간접"/>
      <sheetName val="Macro3"/>
      <sheetName val="평균높이산출근거"/>
      <sheetName val="횡배수관위치조서"/>
      <sheetName val="신평리 권리자명부"/>
      <sheetName val="ESC(K치)"/>
      <sheetName val="CAPVC"/>
      <sheetName val="콘센트신설"/>
      <sheetName val="품종코드"/>
      <sheetName val="전체공사"/>
      <sheetName val="태안9)3-2)원내역"/>
      <sheetName val="납부서"/>
      <sheetName val="Basic"/>
      <sheetName val="info"/>
      <sheetName val="금액"/>
      <sheetName val="위치"/>
      <sheetName val="맨홀"/>
      <sheetName val="JJ"/>
      <sheetName val="VOC"/>
      <sheetName val="L형옹벽(key)"/>
      <sheetName val="POOM_MOTO"/>
      <sheetName val="POOM_MOTO2"/>
      <sheetName val="JUCK"/>
      <sheetName val="일반수량집계표"/>
      <sheetName val="대동교-단면(무장)"/>
      <sheetName val="라멘수량(무장)"/>
      <sheetName val="대동교-단면(아산)"/>
      <sheetName val="토공집계표"/>
      <sheetName val="토공시점"/>
      <sheetName val="토공종점"/>
      <sheetName val="신규단가산출"/>
      <sheetName val="토  공"/>
      <sheetName val="태화42 "/>
      <sheetName val="수완하도"/>
      <sheetName val="김포내역"/>
      <sheetName val="인적사항"/>
      <sheetName val="흄관기鬀"/>
      <sheetName val="날개벽(좌,우=45도,75도)"/>
      <sheetName val="TYPE-1"/>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Xunit (단위환산)"/>
      <sheetName val="유통기한 프로그램"/>
      <sheetName val="배부전"/>
      <sheetName val="차선"/>
      <sheetName val="차조서"/>
      <sheetName val="220 (2)"/>
      <sheetName val="제수"/>
      <sheetName val="공기"/>
      <sheetName val="조ꟕ"/>
      <sheetName val="공사명입력"/>
      <sheetName val="수량-가로등"/>
      <sheetName val="내역서-2"/>
      <sheetName val="물량표S"/>
      <sheetName val="수량산근(출력X)"/>
      <sheetName val="표준화수량집계표(출력X)"/>
      <sheetName val="품셈총괄(출력X)"/>
      <sheetName val="중기산출근거기초"/>
      <sheetName val="준설량산정표"/>
      <sheetName val="기초자료입력"/>
      <sheetName val="배수내역(총수량)"/>
      <sheetName val="3.관로전환기"/>
      <sheetName val="EQ"/>
      <sheetName val="1공구_건정토건_철槜〚"/>
      <sheetName val="FILE1"/>
      <sheetName val="배수喘_x001a_"/>
      <sheetName val="인상효1"/>
      <sheetName val="1И"/>
      <sheetName val="외주현황.wq1"/>
      <sheetName val=" "/>
      <sheetName val="F 월별기성수금현황 "/>
      <sheetName val="할증표"/>
      <sheetName val="NOM³_x0000_Ԁ"/>
      <sheetName val="NOMֳ_x0000_缀"/>
      <sheetName val="통계연보"/>
      <sheetName val="외주대비-구_x0005__x0000_"/>
      <sheetName val="외주대비-구멫⽄"/>
      <sheetName val="외주대비-구ꮸ〇"/>
      <sheetName val="외주대비-구_x0000__x0000_"/>
      <sheetName val="토목단가"/>
      <sheetName val="변경내역서"/>
      <sheetName val="연장및면적(좌측)"/>
      <sheetName val="매인"/>
      <sheetName val="견적颙⿬_x0005_"/>
      <sheetName val="견적颙⿶_x0005_"/>
      <sheetName val="견적_x0005__x0000_"/>
      <sheetName val="견적叐E吜"/>
      <sheetName val="견적颙』_x0005_"/>
      <sheetName val="EACT10"/>
      <sheetName val="대창(장성)"/>
      <sheetName val="건축공사실행"/>
      <sheetName val="건축원가"/>
      <sheetName val="1차 내역서"/>
      <sheetName val="물량내역서"/>
      <sheetName val="부영주택(잡철물)"/>
      <sheetName val="VENT"/>
      <sheetName val="준검_내逃ᚹ欃"/>
      <sheetName val="편입토지조서"/>
      <sheetName val="비목군분류일위"/>
      <sheetName val="기초부재력검토"/>
      <sheetName val="내역서1999.8최종"/>
      <sheetName val="부대표지_x0000__x0000__x0005__x0000_腰"/>
      <sheetName val="맨홀수량산출(A-LINE)"/>
      <sheetName val="울진항공등화 내역서"/>
      <sheetName val="일 위 대 가 표"/>
      <sheetName val="내역(설계)"/>
      <sheetName val="영흥TL(UP,DOWN) "/>
      <sheetName val="3련 BOX"/>
      <sheetName val="내역서 "/>
      <sheetName val="물량집계표(1c)"/>
      <sheetName val="감가상각"/>
      <sheetName val="채권(하반기)"/>
      <sheetName val="연차일수"/>
      <sheetName val="2004연차사용현황"/>
      <sheetName val="TEMP2"/>
      <sheetName val="BS"/>
      <sheetName val="PL"/>
      <sheetName val="도수로집계"/>
      <sheetName val="22인공"/>
      <sheetName val="1-1"/>
      <sheetName val="원하대비"/>
      <sheetName val="공통단가"/>
      <sheetName val="2.1외주"/>
      <sheetName val="2.3노무"/>
      <sheetName val="2.4자재"/>
      <sheetName val="2.2장비"/>
      <sheetName val="2.5경비"/>
      <sheetName val="2.6수목대"/>
      <sheetName val="OPTION"/>
      <sheetName val="실행간접비"/>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1"/>
      <sheetName val="Sheet12"/>
      <sheetName val="Sheet15"/>
      <sheetName val="노무비단가"/>
      <sheetName val="감곡소요"/>
      <sheetName val="C䈀꼬ԯ"/>
      <sheetName val="연돌일위집계"/>
      <sheetName val="0226"/>
      <sheetName val="울산"/>
      <sheetName val="Anti"/>
      <sheetName val="CԀ_x0000_缀"/>
      <sheetName val="아파트건축"/>
      <sheetName val="GRD郅≙"/>
      <sheetName val="고창방향"/>
      <sheetName val="가로등기초"/>
      <sheetName val="eq_dat_x0000_"/>
      <sheetName val="선급금신청서"/>
      <sheetName val="A1(구조물)"/>
      <sheetName val="A1(토공)"/>
      <sheetName val="철근집계표"/>
      <sheetName val="95년12월말"/>
      <sheetName val="단가산출1"/>
      <sheetName val="신천3호용수로"/>
      <sheetName val="인입관수량총괄"/>
      <sheetName val="D1.2 COF모듈자재 입출재고 (B급)"/>
      <sheetName val="업무처리전"/>
      <sheetName val="기계사급자재"/>
      <sheetName val="BEND LOSS"/>
      <sheetName val="하도계약반영"/>
      <sheetName val="토공 total"/>
      <sheetName val="설계내역2"/>
      <sheetName val="FANDBS"/>
      <sheetName val="GRDATA"/>
      <sheetName val="SHAFTDBSE"/>
      <sheetName val="고객사 관리 코드"/>
      <sheetName val="산출0"/>
      <sheetName val="중기쥰종사 단위단가"/>
      <sheetName val="배명(단가柖"/>
      <sheetName val="tra-vat-lieu"/>
      <sheetName val="인원조직표"/>
      <sheetName val="단가(동바蔨ũ"/>
      <sheetName val="새공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sheetData sheetId="1309"/>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sheetData sheetId="2469"/>
      <sheetData sheetId="247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 val="PAD TR보호대기초"/>
      <sheetName val="SLAB&quot;1&quot;"/>
      <sheetName val="평균터파기고(1-2,ASP)"/>
      <sheetName val="구조물터파기수량집계"/>
      <sheetName val="측구터파기공수량집계"/>
      <sheetName val="배수공 시멘트 및 골재량 산출"/>
      <sheetName val="6PILE  (돌출)"/>
      <sheetName val="98NS-N"/>
      <sheetName val="대로근거"/>
      <sheetName val="기초공"/>
      <sheetName val="년도별시공"/>
      <sheetName val="소야공정계획표"/>
      <sheetName val="COPING"/>
      <sheetName val="횡배수관토공수량"/>
      <sheetName val="공종"/>
      <sheetName val="판매 단가표_딜러1"/>
      <sheetName val="영창26"/>
      <sheetName val="지구단위계획"/>
      <sheetName val="원형1호맨홀토공수량"/>
      <sheetName val="수량산출서"/>
      <sheetName val="소일위대가코드표"/>
      <sheetName val="C3"/>
      <sheetName val="B.O.M"/>
      <sheetName val="구조물철거타공정이월"/>
      <sheetName val="남양구조시험동"/>
      <sheetName val="98연계표"/>
      <sheetName val="제일"/>
      <sheetName val="금액내역서"/>
      <sheetName val="내역서1"/>
      <sheetName val="교각계산"/>
      <sheetName val="EP0618"/>
      <sheetName val="중기일위대가"/>
      <sheetName val="배수공1"/>
      <sheetName val="건축일위"/>
      <sheetName val="그라우팅일위"/>
      <sheetName val="경"/>
      <sheetName val="노임"/>
      <sheetName val="감가상각"/>
      <sheetName val="CT "/>
      <sheetName val="토적표"/>
      <sheetName val="건축집계"/>
      <sheetName val="총괄집계표"/>
      <sheetName val="BID"/>
      <sheetName val="Macro상수"/>
      <sheetName val="집수정(600-700)"/>
      <sheetName val="PRJE(CRJE)"/>
      <sheetName val="PAJE(CAJE)"/>
      <sheetName val="TB"/>
      <sheetName val="XREF"/>
      <sheetName val="유림골조"/>
      <sheetName val="견"/>
      <sheetName val="수량산출(VMS)"/>
      <sheetName val="상 부"/>
      <sheetName val="양식"/>
      <sheetName val="터파기및재료"/>
      <sheetName val="신규일위대가"/>
      <sheetName val="2F 회의실견적(5_14 일대)"/>
      <sheetName val="S0"/>
      <sheetName val="직공비"/>
      <sheetName val="개요"/>
      <sheetName val="2000전체분"/>
      <sheetName val="2000년1차"/>
      <sheetName val="HD01"/>
      <sheetName val="일위대가목록"/>
      <sheetName val="97"/>
      <sheetName val="시"/>
      <sheetName val="경상"/>
      <sheetName val="변수값"/>
      <sheetName val="新철폐복2"/>
      <sheetName val="新철폐복3"/>
      <sheetName val="중소기업"/>
      <sheetName val="물량표"/>
      <sheetName val="TOT"/>
      <sheetName val=""/>
      <sheetName val="일위대가(가설)"/>
      <sheetName val="기기리스트"/>
      <sheetName val="CAT_5"/>
      <sheetName val="용연"/>
      <sheetName val="원가계산"/>
      <sheetName val="밸브설치"/>
      <sheetName val="48일위(기존)"/>
      <sheetName val="경비산출"/>
      <sheetName val="슬래브"/>
      <sheetName val="입력DATA"/>
      <sheetName val="바닥판"/>
      <sheetName val="FB25JN"/>
      <sheetName val="woo(mac)"/>
      <sheetName val="3.하중산정4.지지력"/>
      <sheetName val="DATA-UPS"/>
      <sheetName val="Link"/>
      <sheetName val="천방교접속"/>
      <sheetName val="내역서(기성청구)"/>
      <sheetName val="토 적 표"/>
      <sheetName val="인부신상자료"/>
      <sheetName val="배관배선 단가조사"/>
      <sheetName val="일위대가집계"/>
      <sheetName val="FA설치명세"/>
      <sheetName val="일위(PN)"/>
      <sheetName val="NOMUBI"/>
      <sheetName val="가도공"/>
      <sheetName val="기초자료입력"/>
      <sheetName val="m당 단위수량"/>
      <sheetName val="터파기표준도(관로)"/>
      <sheetName val="예정(3)"/>
      <sheetName val="자재"/>
      <sheetName val="전기"/>
      <sheetName val="현장지지물물량"/>
      <sheetName val="철거현황"/>
      <sheetName val="추가공량"/>
      <sheetName val="환율"/>
      <sheetName val="X17-TOTAL"/>
      <sheetName val="1.31"/>
      <sheetName val="견적"/>
      <sheetName val="참조영역"/>
      <sheetName val="HVAC"/>
      <sheetName val="UNIT"/>
      <sheetName val="Sheet5(실지급)"/>
      <sheetName val="table"/>
      <sheetName val="산출근거"/>
      <sheetName val="공사기본내용입력"/>
      <sheetName val="목차"/>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refreshError="1"/>
      <sheetData sheetId="295" refreshError="1"/>
      <sheetData sheetId="29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20관리비율"/>
      <sheetName val="전선 및 전선관"/>
      <sheetName val="일위대가"/>
      <sheetName val="노무비단가"/>
      <sheetName val="내역1"/>
      <sheetName val="수량산출1"/>
      <sheetName val="자재단가표"/>
      <sheetName val="옥외 전력간선공사"/>
      <sheetName val="동원(3)"/>
      <sheetName val="#REF"/>
      <sheetName val="노임"/>
      <sheetName val="화해(함평)"/>
      <sheetName val="화해(장성)"/>
      <sheetName val="내역서"/>
      <sheetName val="시설물일위"/>
      <sheetName val="중기사용료"/>
      <sheetName val="경율산정.XLS"/>
      <sheetName val="일위대가(가설)"/>
      <sheetName val="공조기휀"/>
      <sheetName val="N賃率_職"/>
      <sheetName val="노임단가"/>
      <sheetName val="제작비추산총괄표"/>
      <sheetName val="노무비"/>
      <sheetName val="b_balju_cho"/>
      <sheetName val="내역"/>
      <sheetName val="을지"/>
      <sheetName val="문산"/>
      <sheetName val="Baby일위대가"/>
      <sheetName val="C-직노1"/>
      <sheetName val="단가조사"/>
      <sheetName val="Sheet1"/>
      <sheetName val="수량산출"/>
      <sheetName val="새공통"/>
      <sheetName val="집계"/>
      <sheetName val="인부임"/>
      <sheetName val="중기일위대가"/>
      <sheetName val="토공"/>
      <sheetName val="공사원가계산서"/>
      <sheetName val="순공사비"/>
      <sheetName val="단"/>
      <sheetName val="전기공사일위대가"/>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내역서1999.8최종"/>
      <sheetName val="철거산출근거"/>
      <sheetName val="1-최종안"/>
      <sheetName val="사업분석-분양가결정"/>
      <sheetName val="램머"/>
      <sheetName val="토목검측서"/>
      <sheetName val="대차대조표"/>
      <sheetName val="본체"/>
      <sheetName val="REACTION(USE평시)"/>
      <sheetName val="설계조건"/>
      <sheetName val="REACTION(USD지진시)"/>
      <sheetName val="백암비스타내역"/>
      <sheetName val="배관배선내역"/>
      <sheetName val="명단"/>
      <sheetName val="SANTOGO"/>
      <sheetName val="SANBAISU"/>
      <sheetName val="역T형"/>
      <sheetName val="말뚝지지력산정"/>
      <sheetName val="4__자재단가비교표"/>
      <sheetName val="4__일위대가"/>
      <sheetName val="준검_내역서"/>
      <sheetName val="건축토목내역"/>
      <sheetName val="J"/>
      <sheetName val="종배수관"/>
      <sheetName val="Y-WORK"/>
      <sheetName val="예산내역서"/>
      <sheetName val="설계예산서"/>
      <sheetName val="제2~7호표"/>
      <sheetName val="unit 4"/>
      <sheetName val="98수문일위"/>
      <sheetName val="가로등기초"/>
      <sheetName val="sst,stl창호"/>
      <sheetName val="spec1"/>
      <sheetName val="마산월령동골조물량변경"/>
      <sheetName val="청천내"/>
      <sheetName val="기계경비(시간당)"/>
      <sheetName val="A"/>
      <sheetName val="대비"/>
      <sheetName val="설계내역2"/>
      <sheetName val="돈암사업"/>
      <sheetName val="basic_info"/>
      <sheetName val="손익현황"/>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 val="SAMPLE"/>
      <sheetName val="업체코드"/>
      <sheetName val="205동"/>
      <sheetName val="상세내역서"/>
      <sheetName val="#2-3 일위대가"/>
      <sheetName val="#2-4 단가대비표"/>
      <sheetName val=""/>
      <sheetName val="도급내역(금차분)"/>
      <sheetName val="BID"/>
      <sheetName val="상부수량집계표"/>
      <sheetName val="비탈면보호공수량산출"/>
      <sheetName val="수목표준대가"/>
      <sheetName val="공조기(삭제)"/>
      <sheetName val="고등학교"/>
      <sheetName val="현장관리비"/>
      <sheetName val="투찰가"/>
      <sheetName val="몰운대초견적"/>
      <sheetName val="중기솔뇨"/>
      <sheetName val="투찰"/>
      <sheetName val="변압기_및_발전기_용량"/>
      <sheetName val="물량표"/>
      <sheetName val="메서,변+증"/>
      <sheetName val="내역서 업체견적단가"/>
      <sheetName val="건축일"/>
      <sheetName val="목표세부명세"/>
      <sheetName val="삭제금지단가"/>
      <sheetName val="포장총괄집계표"/>
      <sheetName val="조도계산(1)"/>
      <sheetName val="경계석수량집계"/>
      <sheetName val="수량산출서(보강)"/>
      <sheetName val="금액내역서"/>
      <sheetName val="개별직종노임단가(2002.5)"/>
      <sheetName val="공비대비"/>
      <sheetName val="수로교총재료집계"/>
      <sheetName val="단위량"/>
      <sheetName val="재료집계표2"/>
      <sheetName val="토적집계표"/>
      <sheetName val="토사(PE)"/>
      <sheetName val="시멘트 및 골재량산출"/>
      <sheetName val="YM-IL1"/>
      <sheetName val="Cost Reduction"/>
      <sheetName val="포장단가"/>
      <sheetName val="품명별원가"/>
      <sheetName val="단가산출서"/>
      <sheetName val="기계공사"/>
      <sheetName val="O＆P"/>
      <sheetName val="조사표"/>
      <sheetName val="노임목록"/>
      <sheetName val="중기목록"/>
      <sheetName val="자재목록"/>
      <sheetName val="30신설일위대가"/>
      <sheetName val="9811"/>
      <sheetName val="DAN"/>
      <sheetName val="수량집계"/>
      <sheetName val="물가기준년"/>
      <sheetName val="장비기준"/>
      <sheetName val="REINF."/>
      <sheetName val="LOADS"/>
      <sheetName val="간지"/>
      <sheetName val="일위목록표"/>
      <sheetName val="    "/>
      <sheetName val="수량산출서_천안"/>
      <sheetName val="수량산출서_아산"/>
      <sheetName val="기계경비단가총괄표"/>
      <sheetName val="기계경비단가산출표"/>
      <sheetName val="기계경비손료 및 운전경비 산출"/>
      <sheetName val="기계경비 손료 및 운전경비 산출기준"/>
      <sheetName val="단가조사표"/>
      <sheetName val="노임단가표"/>
      <sheetName val="   "/>
      <sheetName val="계수"/>
      <sheetName val="용어"/>
      <sheetName val="원가산출근거"/>
      <sheetName val="물가변동대가세부내역서"/>
      <sheetName val="H-pile(298x299)"/>
      <sheetName val="H-pile(250x250)"/>
      <sheetName val="1.설계기준"/>
      <sheetName val="C.배수관공"/>
      <sheetName val="정화조동내역"/>
      <sheetName val="LH3 동양시스템"/>
      <sheetName val="3CHBDC"/>
      <sheetName val="work"/>
      <sheetName val="갑지1"/>
      <sheetName val=" 냉각수펌프"/>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 val="SLAB&quot;1&quot;"/>
      <sheetName val="5흙막이"/>
      <sheetName val="단가일람"/>
      <sheetName val="단가일람 (2)"/>
      <sheetName val="대가"/>
      <sheetName val="가설대가"/>
      <sheetName val="토공대가"/>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대대비"/>
      <sheetName val="냉연집계"/>
      <sheetName val="Sheet3"/>
      <sheetName val="신우"/>
      <sheetName val="I一般比"/>
      <sheetName val="직재"/>
      <sheetName val="교각계산"/>
      <sheetName val="TEL"/>
      <sheetName val="과천MAIN"/>
      <sheetName val="일위대가"/>
      <sheetName val="J直材4"/>
      <sheetName val="단가비교표"/>
      <sheetName val="대비"/>
      <sheetName val="내역서(총)"/>
      <sheetName val="plan&amp;section of foundation"/>
      <sheetName val="노원열병합  건축공사기성내역서"/>
      <sheetName val="민속촌메뉴"/>
      <sheetName val="수량산출서"/>
      <sheetName val="업무"/>
      <sheetName val="code"/>
      <sheetName val="주소록"/>
      <sheetName val="감가상각"/>
      <sheetName val="DATE"/>
      <sheetName val="sheets"/>
      <sheetName val="예산M12A"/>
      <sheetName val="일위대가목차"/>
      <sheetName val="노임단가"/>
      <sheetName val="경비_원본"/>
      <sheetName val="견적서"/>
      <sheetName val="FANDBS"/>
      <sheetName val="GRDATA"/>
      <sheetName val="SHAFTDBSE"/>
      <sheetName val="공사원가계산서"/>
      <sheetName val="TOTAL"/>
      <sheetName val="설직재-1"/>
      <sheetName val="내역"/>
      <sheetName val="N賃率-職"/>
      <sheetName val="자재단가비교표"/>
      <sheetName val="공사현황"/>
      <sheetName val="설계조건"/>
      <sheetName val="직노"/>
      <sheetName val="20관리비율"/>
      <sheetName val="도"/>
      <sheetName val="터널조도"/>
      <sheetName val="실행내역서 "/>
      <sheetName val="부하계산서"/>
      <sheetName val="CT "/>
      <sheetName val="노임"/>
      <sheetName val="ABUT수량-A1"/>
      <sheetName val="발신정보"/>
      <sheetName val="기본일위"/>
      <sheetName val="2F 회의실견적(5_14 일대)"/>
      <sheetName val="NOMUBI"/>
      <sheetName val="sw1"/>
      <sheetName val="실행철강하도"/>
      <sheetName val="동원(3)"/>
      <sheetName val="예정(3)"/>
      <sheetName val="인건-측정"/>
      <sheetName val="조도계산서 (도서)"/>
      <sheetName val="동력부하(도산)"/>
      <sheetName val="명세서"/>
      <sheetName val="경산"/>
      <sheetName val="Sheet2"/>
      <sheetName val="C-노임단가"/>
      <sheetName val="입찰안"/>
      <sheetName val="유림골조"/>
      <sheetName val="Sheet14"/>
      <sheetName val="Sheet13"/>
      <sheetName val="danga"/>
      <sheetName val="ilch"/>
      <sheetName val="소비자가"/>
      <sheetName val="6호기"/>
      <sheetName val="전기일위대가"/>
      <sheetName val="DATA"/>
      <sheetName val="개요"/>
      <sheetName val="을지"/>
      <sheetName val="DB"/>
      <sheetName val="기성금내역서"/>
      <sheetName val="일위단가"/>
      <sheetName val="건축내역"/>
      <sheetName val="화재 탐지 설비"/>
      <sheetName val="工완성공사율"/>
      <sheetName val="Y-WORK"/>
      <sheetName val="Sheet1"/>
      <sheetName val="EACT10"/>
      <sheetName val="음료실행"/>
      <sheetName val="APT내역"/>
      <sheetName val="부대시설"/>
      <sheetName val="기둥(원형)"/>
      <sheetName val="GAEYO"/>
      <sheetName val="재집"/>
      <sheetName val="을"/>
      <sheetName val="DB단가"/>
      <sheetName val="단가조사"/>
      <sheetName val="TABLE"/>
      <sheetName val="유기공정"/>
      <sheetName val="96물가 CODE"/>
      <sheetName val="연부97-1"/>
      <sheetName val="갑지1"/>
      <sheetName val="단가산출2"/>
      <sheetName val="제36-40호표"/>
      <sheetName val="#REF"/>
      <sheetName val="총괄집계표"/>
      <sheetName val="노무비"/>
      <sheetName val="공조기휀"/>
      <sheetName val="재료"/>
      <sheetName val="설치자재"/>
      <sheetName val="기본사항"/>
      <sheetName val="환산"/>
      <sheetName val="일위"/>
      <sheetName val="노임이"/>
      <sheetName val="조명시설"/>
      <sheetName val="예산변경사항"/>
      <sheetName val="세부내역"/>
      <sheetName val="정공공사"/>
      <sheetName val="Sheet5"/>
      <sheetName val="갑지"/>
      <sheetName val="인건비"/>
      <sheetName val="공사내역"/>
      <sheetName val="BID"/>
      <sheetName val="LEGEND"/>
      <sheetName val="조경"/>
      <sheetName val="갑지(추정)"/>
      <sheetName val="본장"/>
      <sheetName val="최종갑지"/>
      <sheetName val="sum1 (2)"/>
      <sheetName val="견적정보"/>
      <sheetName val="PANEL_중량산출"/>
      <sheetName val="노원열병합__건축공사기성내역서"/>
      <sheetName val="plan&amp;section_of_foundation"/>
      <sheetName val="1단계"/>
      <sheetName val="FB25JN"/>
      <sheetName val="년도별실"/>
      <sheetName val="도체종-상수표"/>
      <sheetName val="계산서(곡선부)"/>
      <sheetName val="-치수표(곡선부)"/>
      <sheetName val="소상 &quot;1&quot;"/>
      <sheetName val="내역서1999.8최종"/>
      <sheetName val="합천내역"/>
      <sheetName val="1안"/>
      <sheetName val="단가표"/>
      <sheetName val="사통"/>
      <sheetName val="원가계산서"/>
      <sheetName val="타견적1"/>
      <sheetName val="타견적2"/>
      <sheetName val="타견적3"/>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1.설계조건"/>
      <sheetName val="기초대가"/>
      <sheetName val="97"/>
      <sheetName val="WORK"/>
      <sheetName val="K1자재(3차등)"/>
      <sheetName val="자재단가"/>
      <sheetName val="덕전리"/>
      <sheetName val="선급금신청서"/>
      <sheetName val="실행비교"/>
      <sheetName val="부하LOAD"/>
      <sheetName val="견적대비 견적서"/>
      <sheetName val="신규 수주분(사용자 정의)"/>
      <sheetName val="단가산출(변경없음)"/>
      <sheetName val="copy"/>
      <sheetName val="여과지동"/>
      <sheetName val="기초자료"/>
      <sheetName val="통신원가"/>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운반"/>
      <sheetName val="UR2-Calculation"/>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백암비스타내역"/>
      <sheetName val="기계내역"/>
      <sheetName val="데이타"/>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터파기및재료"/>
      <sheetName val="9GNG운반"/>
      <sheetName val="준검 내역서"/>
      <sheetName val="T13(P68~72,78)"/>
      <sheetName val="2"/>
      <sheetName val="여방토공 "/>
      <sheetName val="밸브설치"/>
      <sheetName val="화재_탐지_설비"/>
      <sheetName val="소상_&quot;1&quot;"/>
      <sheetName val="단"/>
      <sheetName val="OPT7"/>
      <sheetName val="6PILE  (돌출)"/>
      <sheetName val="UserData"/>
      <sheetName val="환율"/>
      <sheetName val="금액집계"/>
      <sheetName val="Sheet9"/>
      <sheetName val="공통가설"/>
      <sheetName val="전기"/>
      <sheetName val="11.단가비교표_"/>
      <sheetName val="16.기계경비산출내역_"/>
      <sheetName val="CONCRETE"/>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원본(갑지)"/>
      <sheetName val="판매96"/>
      <sheetName val="제-노임"/>
      <sheetName val="제직재"/>
      <sheetName val="원가"/>
      <sheetName val="부속동"/>
      <sheetName val="공사개요(좌)"/>
      <sheetName val="직공비"/>
      <sheetName val="매입세율"/>
      <sheetName val="공사개요"/>
      <sheetName val="Sheet7"/>
      <sheetName val="어음광고주"/>
      <sheetName val="입출재고현황 (2)"/>
      <sheetName val="기성"/>
      <sheetName val="심사계산"/>
      <sheetName val="심사물량"/>
      <sheetName val="VE절감"/>
      <sheetName val="물량표S"/>
      <sheetName val="금액내역서"/>
      <sheetName val="물가시세"/>
      <sheetName val="ITEM"/>
      <sheetName val="type-F"/>
      <sheetName val="내부부하"/>
      <sheetName val="날개벽수량표"/>
      <sheetName val="설계내역(2001)"/>
      <sheetName val="본체"/>
      <sheetName val="토목"/>
      <sheetName val="일반수량총괄"/>
      <sheetName val="토공총괄"/>
      <sheetName val="골재수량"/>
      <sheetName val="레미콘집계"/>
      <sheetName val="주요자재"/>
      <sheetName val="타공종이기"/>
      <sheetName val="실행"/>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단가산출"/>
      <sheetName val="환경평가"/>
      <sheetName val="인구"/>
      <sheetName val="배수관공"/>
      <sheetName val="Sheet1 (2)"/>
      <sheetName val="CTEMCOST"/>
      <sheetName val="단가목록"/>
      <sheetName val="대창(장성)"/>
      <sheetName val="7.1 자재단가표(케이블)"/>
      <sheetName val="FPA"/>
      <sheetName val="Data Vol"/>
      <sheetName val="순수개발"/>
      <sheetName val="전체"/>
      <sheetName val="차수"/>
      <sheetName val="Galaxy 소비자가격표"/>
      <sheetName val="Oper Amount"/>
      <sheetName val="실적단가"/>
      <sheetName val="일위대가_복합"/>
      <sheetName val="일위대가_서비스"/>
      <sheetName val="장비집계"/>
      <sheetName val="8.PILE  (돌출)"/>
      <sheetName val="임차품의(농조)"/>
      <sheetName val="실행내역"/>
      <sheetName val="조도계산서 _도서_"/>
      <sheetName val="가로등기초"/>
      <sheetName val="BASIC (2)"/>
      <sheetName val="원가 (2)"/>
      <sheetName val="대치판정"/>
      <sheetName val="rate"/>
      <sheetName val="첨부파일"/>
      <sheetName val="(C)원내역"/>
      <sheetName val="원가계산"/>
      <sheetName val="사급자재"/>
      <sheetName val="이토변실(A3-LINE)"/>
      <sheetName val="98수문일위"/>
      <sheetName val="진주방향"/>
      <sheetName val="유통망계획"/>
      <sheetName val="기준자료"/>
      <sheetName val="제품"/>
      <sheetName val="견적계산"/>
      <sheetName val="TRE TABLE"/>
      <sheetName val="자재운반단가일람표"/>
      <sheetName val="건축원가계산서"/>
      <sheetName val="dt0301"/>
      <sheetName val="dtt0301"/>
      <sheetName val="목록"/>
      <sheetName val="LOAD-46"/>
      <sheetName val="부하(성남)"/>
      <sheetName val="토공계산서(부체도로)"/>
      <sheetName val="DRUM"/>
      <sheetName val="단면가정"/>
      <sheetName val="자료"/>
      <sheetName val="우각부보강"/>
      <sheetName val="품산출서"/>
      <sheetName val="견내"/>
      <sheetName val="매립"/>
      <sheetName val="FACTOR"/>
      <sheetName val="Cost bd-&quot;A&quot;"/>
      <sheetName val="실정공사비단가표"/>
      <sheetName val="PROCESS"/>
      <sheetName val="일위대가(계측기설치)"/>
      <sheetName val="말뚝지지력산정"/>
      <sheetName val="예산대비"/>
      <sheetName val="공문"/>
      <sheetName val="품목"/>
      <sheetName val="AV시스템"/>
      <sheetName val="C1"/>
      <sheetName val="기성내역서표지"/>
      <sheetName val="sub"/>
      <sheetName val="(A)내역서"/>
      <sheetName val="값"/>
      <sheetName val="횡 연장"/>
      <sheetName val="호표"/>
      <sheetName val="공사비명세서"/>
      <sheetName val="지수"/>
      <sheetName val="일위대가표"/>
      <sheetName val="7단가"/>
      <sheetName val="약품공급2"/>
      <sheetName val="dtxl"/>
      <sheetName val="시행후면적"/>
      <sheetName val="수지예산"/>
      <sheetName val="담장산출"/>
      <sheetName val="1-1"/>
      <sheetName val="차도조도계산"/>
      <sheetName val="BOX"/>
      <sheetName val=" HIT-&gt;HMC 견적(3900)"/>
      <sheetName val="NEYOK"/>
      <sheetName val="외주가공"/>
      <sheetName val="건축내역서"/>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단가표 "/>
      <sheetName val="단위수량"/>
      <sheetName val="건축집계표"/>
      <sheetName val="협조전"/>
      <sheetName val="CB"/>
      <sheetName val="표지판단위"/>
      <sheetName val="설계"/>
      <sheetName val="단가대비"/>
      <sheetName val="소요자재"/>
      <sheetName val="일위대가(4층원격)"/>
      <sheetName val="ROOF(ALKALI)"/>
      <sheetName val="DLA"/>
      <sheetName val=" 견적서"/>
      <sheetName val="노무비 근거"/>
      <sheetName val="cost"/>
      <sheetName val="총괄"/>
      <sheetName val="공사비"/>
      <sheetName val="7.경제성결과"/>
      <sheetName val="FRP내역서"/>
      <sheetName val="배수내역 (2)"/>
      <sheetName val="7내역"/>
      <sheetName val="OPT"/>
      <sheetName val="SV"/>
      <sheetName val="부대내역"/>
      <sheetName val="실행내역서_"/>
      <sheetName val="변경갑지"/>
      <sheetName val="증감(갑지)"/>
      <sheetName val="손익차9월2"/>
      <sheetName val="단가"/>
      <sheetName val="간지"/>
      <sheetName val="BUS제원1"/>
      <sheetName val="단가조사서"/>
      <sheetName val="목차"/>
      <sheetName val="99총공사내역서"/>
      <sheetName val="변압기 및 발전기 용량"/>
      <sheetName val="1공구(을)"/>
      <sheetName val="XL4Poppy"/>
      <sheetName val="List"/>
      <sheetName val="CHITIET VL-NC"/>
      <sheetName val="DON GIA"/>
      <sheetName val="MOTOR"/>
      <sheetName val="참고"/>
      <sheetName val="3련 BOX"/>
      <sheetName val="자판실행"/>
      <sheetName val="간선계산"/>
      <sheetName val="소업1교"/>
      <sheetName val="교통대책내역"/>
      <sheetName val="도근좌표"/>
      <sheetName val="청주(철골발주의뢰서)"/>
      <sheetName val="정렬"/>
      <sheetName val="분전함신설"/>
      <sheetName val="접지1종"/>
      <sheetName val="전선 및 전선관"/>
      <sheetName val="DATA1"/>
      <sheetName val="DHEQSUPT"/>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목표세부명세"/>
      <sheetName val="샘플표지"/>
      <sheetName val="물가연동제"/>
      <sheetName val="1. 설계조건 2.단면가정 3. 하중계산"/>
      <sheetName val="DATA 입력란"/>
      <sheetName val="I.설계조건"/>
      <sheetName val="자재"/>
      <sheetName val="FAB별"/>
      <sheetName val="암거공"/>
      <sheetName val="실행간접비용"/>
      <sheetName val="시행예산"/>
      <sheetName val="원형맨홀수량"/>
      <sheetName val="기기리스트"/>
      <sheetName val="01"/>
      <sheetName val="연돌일위집계"/>
      <sheetName val="상승노임"/>
      <sheetName val="기초단가"/>
      <sheetName val="수량집계"/>
      <sheetName val="수량산출서 (2)"/>
      <sheetName val="CAL"/>
      <sheetName val="공주-교대(A1)"/>
      <sheetName val="COVER-P"/>
      <sheetName val="11"/>
      <sheetName val="단위중량"/>
      <sheetName val="변화치수"/>
      <sheetName val="BQ_Utl_Off"/>
      <sheetName val="BREAKDOWN(철거설치)"/>
      <sheetName val="연령현황"/>
      <sheetName val="__"/>
      <sheetName val="DIAPHRAGM"/>
      <sheetName val="안정검토"/>
      <sheetName val="H-pile(298x299)"/>
      <sheetName val="H-pile(250x250)"/>
      <sheetName val="일위_파일"/>
      <sheetName val="연결임시"/>
      <sheetName val="단면검토"/>
      <sheetName val="_산근2_"/>
      <sheetName val="_산근4_"/>
      <sheetName val="_산근5_"/>
      <sheetName val="기계경비"/>
      <sheetName val="재1"/>
      <sheetName val="자재조사표(참고용)"/>
      <sheetName val="품셈집계표"/>
      <sheetName val="일반부표집계표"/>
      <sheetName val="전체현황"/>
      <sheetName val="입상내역"/>
      <sheetName val="견적(갑지)"/>
      <sheetName val="맨홀토공"/>
      <sheetName val="Controls"/>
      <sheetName val="수량산출서 갑지"/>
      <sheetName val="계약내력"/>
      <sheetName val="Ekog10"/>
      <sheetName val="코드표"/>
      <sheetName val="주요측점"/>
      <sheetName val="공종별내역서"/>
      <sheetName val="3BL공동구 수량"/>
      <sheetName val="수안보-MBR1"/>
      <sheetName val="L형 옹벽"/>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집계"/>
      <sheetName val="TYPE-A"/>
      <sheetName val="설계예산서(2016년 보안등 신설공사 단가계약-).xls"/>
      <sheetName val="15100"/>
      <sheetName val="현장지지물물량"/>
      <sheetName val="두앙"/>
      <sheetName val="재료비"/>
      <sheetName val="보온자재단가표"/>
      <sheetName val="토사(PE)"/>
      <sheetName val="맨홀토공산출"/>
      <sheetName val="AHU집계"/>
      <sheetName val="본실행경비"/>
      <sheetName val="원계약서"/>
      <sheetName val="총괄내역"/>
      <sheetName val="콘_재료분리(1)"/>
      <sheetName val="기초자료입력"/>
      <sheetName val="Baby일위대가"/>
      <sheetName val="가격표"/>
      <sheetName val="Customer Databas"/>
      <sheetName val="배수통관(좌)"/>
      <sheetName val="CALCULATION"/>
      <sheetName val="물량산출근거"/>
      <sheetName val="최종견"/>
      <sheetName val="sun"/>
      <sheetName val="예산M11A"/>
      <sheetName val="자료입력"/>
      <sheetName val="경사수로"/>
      <sheetName val="D16"/>
      <sheetName val="D25"/>
      <sheetName val="D22"/>
      <sheetName val="횡배수관재료-"/>
      <sheetName val="계산서(직선부)"/>
      <sheetName val="포장재료집계표"/>
      <sheetName val="콘크리트측구연장"/>
      <sheetName val="-몰탈콘크리트"/>
      <sheetName val="-배수구조물공토공"/>
      <sheetName val="산수배수"/>
      <sheetName val="3.현장배치"/>
      <sheetName val="금융비용"/>
      <sheetName val="주안3차A-A"/>
      <sheetName val="단위수량산출"/>
      <sheetName val="우수"/>
      <sheetName val="시화점실행"/>
      <sheetName val=" 냉각수펌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마산방향"/>
      <sheetName val="사리부설"/>
      <sheetName val="식재가격"/>
      <sheetName val="식재총괄"/>
      <sheetName val="일위목록"/>
      <sheetName val="요율"/>
      <sheetName val="일위집계(기존)"/>
      <sheetName val="제경비"/>
      <sheetName val="월말"/>
      <sheetName val="1-3.조건,바닥판 "/>
      <sheetName val="안정계산"/>
      <sheetName val="기초공"/>
      <sheetName val="기초안정검토"/>
      <sheetName val="총괄표"/>
      <sheetName val="교차구"/>
      <sheetName val="Proposal"/>
      <sheetName val="물가"/>
      <sheetName val="유림총괄"/>
      <sheetName val="8-1"/>
      <sheetName val="guard(mac)"/>
      <sheetName val="일위대가1"/>
      <sheetName val="BOQ(전체)"/>
      <sheetName val="데리네이타현황"/>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입찰견적보고서"/>
      <sheetName val="일반공사"/>
      <sheetName val="대전-교대(A1-A2)"/>
      <sheetName val="1,2공구원가계산서"/>
      <sheetName val="2공구산출내역"/>
      <sheetName val="1공구산출내역서"/>
      <sheetName val="견적보고(총액)"/>
      <sheetName val="지주목시비량산출서"/>
      <sheetName val="원가계산하도"/>
      <sheetName val="TYPE1"/>
      <sheetName val="추가예산"/>
      <sheetName val="9호관로"/>
      <sheetName val="사전공사"/>
      <sheetName val="공사손익실적"/>
      <sheetName val="TABLE DB"/>
      <sheetName val="쌍용 data base"/>
      <sheetName val="예시 (수정 및 삭제금지)"/>
      <sheetName val="배수공 시멘트 및 골재량 산출"/>
      <sheetName val="안정성검토"/>
      <sheetName val="하중계산"/>
      <sheetName val="설계기준"/>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분류작업"/>
      <sheetName val="기본자료"/>
      <sheetName val="2002상반기노임기준"/>
      <sheetName val="96노임기준"/>
      <sheetName val="깨기"/>
      <sheetName val="하부철근수량"/>
      <sheetName val="2000년1차"/>
      <sheetName val="적용기준"/>
      <sheetName val="실행내역 "/>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CATV"/>
      <sheetName val="매크로"/>
      <sheetName val="__MAIN"/>
      <sheetName val="회로내역(승인)"/>
      <sheetName val="안정검토(온1)"/>
      <sheetName val="관급"/>
      <sheetName val="투찰(하수)"/>
      <sheetName val="Site Expenses"/>
      <sheetName val="설계명세서"/>
      <sheetName val="총蚨ϖ"/>
      <sheetName val="총蓨ώ"/>
      <sheetName val="총벝l"/>
      <sheetName val="총벝ê"/>
      <sheetName val="원형측구(B-type)"/>
      <sheetName val="우棌"/>
      <sheetName val="총_x0000_ϭ"/>
      <sheetName val="우륀"/>
      <sheetName val="식재ط"/>
      <sheetName val="해상PCB"/>
      <sheetName val="몰탈재료산출"/>
      <sheetName val="G.R300경비"/>
      <sheetName val="총_x0002__x0000_"/>
      <sheetName val="출입자명단"/>
      <sheetName val="뚝토공"/>
      <sheetName val="단가대비표 표지"/>
      <sheetName val="2000시행"/>
      <sheetName val="소운반"/>
      <sheetName val="Macro(전선)"/>
      <sheetName val="위치조서"/>
      <sheetName val="기성내역서"/>
      <sheetName val="TARGET"/>
      <sheetName val="VENDOR LIST"/>
      <sheetName val="공통부대비"/>
      <sheetName val="첨부1-1"/>
      <sheetName val="통합"/>
      <sheetName val="98지급계획"/>
      <sheetName val="3.공통공사대비"/>
      <sheetName val="Sheet4"/>
      <sheetName val="원본"/>
      <sheetName val="관로공표지"/>
      <sheetName val="COVER"/>
      <sheetName val="1을"/>
      <sheetName val="기력고압전동기"/>
      <sheetName val="일보"/>
      <sheetName val="PIPE"/>
      <sheetName val="FLANGE"/>
      <sheetName val="VALVE"/>
      <sheetName val="OH공량old"/>
      <sheetName val="본사공가현황"/>
      <sheetName val="PANEL_중량산출1"/>
      <sheetName val="plan&amp;section_of_foundation1"/>
      <sheetName val="노원열병합__건축공사기성내역서1"/>
      <sheetName val="CT_1"/>
      <sheetName val="2F_회의실견적(5_14_일대)1"/>
      <sheetName val="조도계산서_(도서)1"/>
      <sheetName val="화재_탐지_설비1"/>
      <sheetName val="견적대비_견적서"/>
      <sheetName val="96물가_CODE1"/>
      <sheetName val="sum1_(2)"/>
      <sheetName val="11_단가비교표_"/>
      <sheetName val="16_기계경비산출내역_"/>
      <sheetName val="1_설계조건"/>
      <sheetName val="신규_수주분(사용자_정의)"/>
      <sheetName val="CP-E2_(품셈표)1"/>
      <sheetName val="전차선로_물량표"/>
      <sheetName val="반중력식옹벽3_5"/>
      <sheetName val="6PILE__(돌출)"/>
      <sheetName val="11월_가격"/>
      <sheetName val="1000_DB구축_부표"/>
      <sheetName val="내역서1999_8최종"/>
      <sheetName val="남양시작동자105노65기1_3화1_2"/>
      <sheetName val="별표_"/>
      <sheetName val="7_1_자재단가표(케이블)"/>
      <sheetName val="내역서_(2)"/>
      <sheetName val="토공(우물통,기타)_"/>
      <sheetName val="준검_내역서"/>
      <sheetName val="여방토공_"/>
      <sheetName val="Data_Vol"/>
      <sheetName val="Galaxy_소비자가격표"/>
      <sheetName val="기본DATA"/>
      <sheetName val="토적"/>
      <sheetName val="노임단가표"/>
      <sheetName val="옹벽1"/>
      <sheetName val="C_DATA"/>
      <sheetName val="입출재고현황_(2)"/>
      <sheetName val="소상_&quot;1&quot;1"/>
      <sheetName val="플랜트_설치"/>
      <sheetName val="Sheet1_(2)"/>
      <sheetName val="BASIC_(2)"/>
      <sheetName val="변압기_및_발전기_용량"/>
      <sheetName val="교각철근_(기초)"/>
      <sheetName val="교각철근_(구체+기초)"/>
      <sheetName val="40총괄"/>
      <sheetName val="40집계"/>
      <sheetName val="예산내역서"/>
      <sheetName val="우배수"/>
      <sheetName val="설명"/>
      <sheetName val="wing"/>
      <sheetName val="98비정기소모"/>
      <sheetName val="입력자료모음"/>
      <sheetName val="원가계산서(공사)"/>
      <sheetName val="구조물철거타공정이월"/>
      <sheetName val="수목데이타 "/>
      <sheetName val="토공(우물통,기타)_2"/>
      <sheetName val="내역서_(2)2"/>
      <sheetName val="횡_연장2"/>
      <sheetName val="횡_연장"/>
      <sheetName val="토공(우물통,기타)_1"/>
      <sheetName val="내역서_(2)1"/>
      <sheetName val="횡_연장1"/>
      <sheetName val="지주토목내역서"/>
      <sheetName val="일위대가(건축)"/>
      <sheetName val="6. 직접경비"/>
      <sheetName val="DS기성최종"/>
      <sheetName val="DS설변내역서"/>
      <sheetName val="단가_1_"/>
      <sheetName val="ⴭⴭⴭⴭⴭ"/>
      <sheetName val="2001년 건설노임"/>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사  업  비  수  지  예  산  서"/>
      <sheetName val="암거(내역)"/>
      <sheetName val="총요약서"/>
      <sheetName val="EPro"/>
      <sheetName val="오존실배관내역"/>
      <sheetName val="특별교실"/>
      <sheetName val="BSD (2)"/>
      <sheetName val="물량표"/>
      <sheetName val="평가데이터"/>
      <sheetName val="직접인건비"/>
      <sheetName val="각종양식"/>
      <sheetName val="토적표"/>
      <sheetName val="Front"/>
      <sheetName val="사용성검토"/>
      <sheetName val="깨기수량"/>
      <sheetName val="Oper_Amount"/>
      <sheetName val="8_PILE__(돌출)"/>
      <sheetName val="조도계산서__도서_"/>
      <sheetName val="암거집계_"/>
      <sheetName val="원가_(2)"/>
      <sheetName val="3련_BOX"/>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하도관리"/>
      <sheetName val="확약서"/>
      <sheetName val="석축설면"/>
      <sheetName val="초기화면"/>
      <sheetName val="중기단가목록"/>
      <sheetName val="설계내역서"/>
      <sheetName val="일위내역"/>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회사기초자료"/>
      <sheetName val="단漰_x001d_潼"/>
      <sheetName val="C.배수관공"/>
      <sheetName val="비용"/>
      <sheetName val="4.2.1 마루높이 검토"/>
      <sheetName val="타견적(을)"/>
      <sheetName val="SANTOGO"/>
      <sheetName val="SANBAISU"/>
      <sheetName val="STEEL BOX 단면설계(SEC.8)"/>
      <sheetName val="지급자재조서"/>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 val="구천"/>
      <sheetName val="근생APT-신마감"/>
      <sheetName val="복지관_FIART"/>
      <sheetName val="근생APT-FIART"/>
      <sheetName val="근생-FIART"/>
      <sheetName val="1.2.1 마루높이결정"/>
      <sheetName val="군자4교하부-Ö_x0000_"/>
      <sheetName val="제품별"/>
      <sheetName val="23"/>
      <sheetName val="물가자료"/>
      <sheetName val="부대집계1"/>
      <sheetName val="가도단위"/>
      <sheetName val="단락전류-A"/>
      <sheetName val="사업수지"/>
      <sheetName val="실행예산서"/>
      <sheetName val="역T형교대(말뚝기초)"/>
      <sheetName val="빗물받이(910-510-410)"/>
      <sheetName val="종합단가표"/>
      <sheetName val="woo(mac)"/>
      <sheetName val="FOOTING단면력"/>
      <sheetName val="11.자재단가"/>
      <sheetName val="NEGO"/>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우수공"/>
      <sheetName val="회로내역(승인䠎"/>
      <sheetName val="회로내역(승인Ԉ"/>
      <sheetName val="Calcs"/>
      <sheetName val="시설물일위"/>
      <sheetName val="직접경비"/>
      <sheetName val="남춘천IC접속_x0000__x0000__x0005__x0000_"/>
      <sheetName val="경비2내역"/>
      <sheetName val="95년12월말"/>
      <sheetName val="basic_info"/>
      <sheetName val="구조물터파기수량집계"/>
      <sheetName val="식재품셈"/>
      <sheetName val="부적합유형"/>
      <sheetName val="부적합 유형"/>
      <sheetName val="기계경비일람"/>
      <sheetName val="범례표"/>
      <sheetName val="투찰"/>
      <sheetName val="전기자료"/>
      <sheetName val="증감내역서"/>
      <sheetName val="내역_ver1.0"/>
      <sheetName val="일위총괄표"/>
      <sheetName val="05년"/>
      <sheetName val="6공구(당초)"/>
      <sheetName val="설계내역"/>
      <sheetName val="이름정의"/>
      <sheetName val="교량data"/>
      <sheetName val="데이터"/>
      <sheetName val=" 내역"/>
      <sheetName val="1.개요"/>
      <sheetName val="유지관_x0000_"/>
      <sheetName val="총缀⇐"/>
      <sheetName val="총䮘໪"/>
      <sheetName val="총ꘓÀ"/>
      <sheetName val="총鎠ັ"/>
      <sheetName val="총㳨⎱"/>
      <sheetName val="총౐ʥ"/>
      <sheetName val="총ꊐ˕"/>
      <sheetName val="총ꊐʮ"/>
      <sheetName val="가설"/>
      <sheetName val="경상"/>
      <sheetName val="94"/>
      <sheetName val="CVT산정"/>
      <sheetName val="산근"/>
      <sheetName val="[TOTAL.xls]______D_2001_______3"/>
      <sheetName val="[TOTAL.xls]______D_2001_______2"/>
      <sheetName val="[TOTAL.xls]______D_2001_______4"/>
      <sheetName val="잔공사현황"/>
      <sheetName val="횡배수관집현황_2공구_"/>
      <sheetName val="외천교"/>
      <sheetName val="J형측구단위수량"/>
      <sheetName val="기초분물량표"/>
      <sheetName val="설치물량표"/>
      <sheetName val="철거분물량표"/>
      <sheetName val="원설계"/>
      <sheetName val="수량"/>
      <sheetName val="부표단가,총괄표"/>
      <sheetName val="진고설계"/>
      <sheetName val="벽산건설"/>
      <sheetName val="FORM-0"/>
      <sheetName val="연습"/>
      <sheetName val="sheet10"/>
      <sheetName val="단면 (2)"/>
      <sheetName val="표지 (2)"/>
      <sheetName val="입찰내역 발주처 양식"/>
      <sheetName val="설계서을"/>
      <sheetName val="EQ-R1"/>
      <sheetName val="일반수량총괄집계"/>
      <sheetName val="건축공사 집계표"/>
      <sheetName val="골조"/>
      <sheetName val="토공"/>
      <sheetName val="교량"/>
      <sheetName val="산출내역서"/>
      <sheetName val="전기일위목록"/>
      <sheetName val="철근량"/>
      <sheetName val="Bill 2.2 Villa 2 beds"/>
      <sheetName val="분양가표"/>
      <sheetName val="3.CCTV설비공사"/>
      <sheetName val="감액총괄표"/>
      <sheetName val="총집계표"/>
      <sheetName val="공양식"/>
      <sheetName val="DOGI"/>
      <sheetName val="원가서"/>
      <sheetName val="물가시세표"/>
      <sheetName val="내역(영일)"/>
      <sheetName val="단 box"/>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계수시트"/>
      <sheetName val="c_balju"/>
      <sheetName val="주식"/>
      <sheetName val="총"/>
      <sheetName val="안정검토(온1"/>
      <sheetName val="안정검토(온1렷"/>
      <sheetName val="총_xdfcc_"/>
      <sheetName val="암거ၒ"/>
      <sheetName val="수량산출서-2"/>
      <sheetName val="b"/>
      <sheetName val="3BL공동구 수_x0000_"/>
      <sheetName val="3BL공동구 수嚠"/>
      <sheetName val="3BL공동구 수吐"/>
      <sheetName val="노무단가"/>
      <sheetName val="수목단가"/>
      <sheetName val="시설수량표"/>
      <sheetName val="식재수량표"/>
      <sheetName val="가압장구체수량산출서"/>
      <sheetName val="간접"/>
      <sheetName val="예산계획"/>
      <sheetName val="금주1교"/>
      <sheetName val="신림자금"/>
      <sheetName val=" 총괄표"/>
      <sheetName val="총焘ʒ"/>
      <sheetName val="총̉"/>
      <sheetName val="우_xdb4a_"/>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안정검토(온1ჿ"/>
      <sheetName val="암거날개벽"/>
      <sheetName val="시점교대"/>
      <sheetName val="총괄BOQ"/>
      <sheetName val="총 괄 표"/>
      <sheetName val="rpcc"/>
      <sheetName val="옹벽"/>
      <sheetName val="내역(전체)"/>
      <sheetName val="품셈TABLE"/>
      <sheetName val="소요자재명세서2"/>
      <sheetName val="공내역"/>
      <sheetName val="집수정(600-700)"/>
      <sheetName val="一発シート"/>
      <sheetName val="노무비(전지2기)"/>
      <sheetName val="소일위대가코드표"/>
      <sheetName val="날개벽(시점좌측)"/>
      <sheetName val="Assets"/>
      <sheetName val="CC Down load 0716"/>
      <sheetName val="END직무"/>
      <sheetName val="linehaul cost model (2)"/>
      <sheetName val="__Data__"/>
      <sheetName val="Common Wheat"/>
      <sheetName val="トピックス"/>
      <sheetName val="2 카드채권(대출포함)"/>
      <sheetName val="골조시행"/>
      <sheetName val="BOX1"/>
      <sheetName val="Trans"/>
      <sheetName val="지사인원사무실"/>
      <sheetName val="입력"/>
      <sheetName val="내역(입찰)"/>
      <sheetName val="TEST1"/>
      <sheetName val="제안서입력"/>
      <sheetName val="절감계산"/>
      <sheetName val="자재목록"/>
      <sheetName val="중기목록"/>
      <sheetName val="일반부표"/>
      <sheetName val="일위산출"/>
      <sheetName val="설계산출기초"/>
      <sheetName val="anaysis_sheet"/>
      <sheetName val="재무가정"/>
      <sheetName val="1"/>
      <sheetName val="관람석제출"/>
      <sheetName val="VS P-Q"/>
      <sheetName val="X68"/>
      <sheetName val="2.대외공문"/>
      <sheetName val="생산DATA"/>
      <sheetName val="판매DATA"/>
      <sheetName val="평가차손90"/>
      <sheetName val="DAT(목표)"/>
      <sheetName val="생산"/>
      <sheetName val="진도현황"/>
      <sheetName val="controll"/>
      <sheetName val="CoA map"/>
      <sheetName val="선급비용"/>
      <sheetName val="대외공문"/>
      <sheetName val="7 th"/>
      <sheetName val="REINF."/>
      <sheetName val="SKETCH"/>
      <sheetName val="LOADS"/>
      <sheetName val="design criteria"/>
      <sheetName val="CHECK1"/>
      <sheetName val="TOTAL.xls"/>
      <sheetName val="견적 (2)"/>
      <sheetName val="평균H"/>
      <sheetName val="내역서01"/>
      <sheetName val="전체내역 (2)"/>
      <sheetName val="아파트 "/>
      <sheetName val="금융"/>
      <sheetName val="시중노임단가"/>
      <sheetName val="인건비 "/>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차량신호등철주기초"/>
      <sheetName val="보행신호등기초"/>
      <sheetName val="조명제어반기초"/>
      <sheetName val="맨홀(&quot;A&quot; TYPE)"/>
      <sheetName val="맨홀(&quot;B&quot; TYPE)"/>
      <sheetName val="맨홀(&quot;C&quot; TYPE)"/>
      <sheetName val="HANDHOLE"/>
      <sheetName val="HANDHOLE(2)"/>
      <sheetName val="예가표"/>
      <sheetName val="설계예산서"/>
      <sheetName val="1-3_조건,바닥판_"/>
      <sheetName val="입고장부_(4)"/>
      <sheetName val="TABLE_DB"/>
      <sheetName val="쌍용_data_base"/>
      <sheetName val="3_현장배치"/>
      <sheetName val="실행내역_"/>
      <sheetName val="AS포장복구_"/>
      <sheetName val="PANEL_중량산출2"/>
      <sheetName val="plan&amp;section_of_foundation2"/>
      <sheetName val="노원열병합__건축공사기성내역서2"/>
      <sheetName val="실행내역서_2"/>
      <sheetName val="CT_2"/>
      <sheetName val="2F_회의실견적(5_14_일대)2"/>
      <sheetName val="조도계산서_(도서)2"/>
      <sheetName val="화재_탐지_설비2"/>
      <sheetName val="변압기_및_발전기_용량1"/>
      <sheetName val="96물가_CODE2"/>
      <sheetName val="sum1_(2)1"/>
      <sheetName val="1_설계조건1"/>
      <sheetName val="CP-E2_(품셈표)2"/>
      <sheetName val="전차선로_물량표1"/>
      <sheetName val="반중력식옹벽3_51"/>
      <sheetName val="신규_수주분(사용자_정의)1"/>
      <sheetName val="소상_&quot;1&quot;2"/>
      <sheetName val="11월_가격1"/>
      <sheetName val="1000_DB구축_부표1"/>
      <sheetName val="6PILE__(돌출)1"/>
      <sheetName val="남양시작동자105노65기1_3화1_21"/>
      <sheetName val="별표_1"/>
      <sheetName val="전선_및_전선관1"/>
      <sheetName val="11_단가비교표_1"/>
      <sheetName val="16_기계경비산출내역_1"/>
      <sheetName val="7_1_자재단가표(케이블)1"/>
      <sheetName val="토공(우물통,기타)_3"/>
      <sheetName val="준검_내역서1"/>
      <sheetName val="여방토공_1"/>
      <sheetName val="내역서1999_8최종1"/>
      <sheetName val="견적대비_견적서1"/>
      <sheetName val="내역서_(2)3"/>
      <sheetName val="Data_Vol1"/>
      <sheetName val="Galaxy_소비자가격표1"/>
      <sheetName val="BASIC_(2)1"/>
      <sheetName val="플랜트_설치1"/>
      <sheetName val="입출재고현황_(2)1"/>
      <sheetName val="Sheet1_(2)1"/>
      <sheetName val="Oper_Amount1"/>
      <sheetName val="8_PILE__(돌출)1"/>
      <sheetName val="_견적서1"/>
      <sheetName val="1__설계조건_2_단면가정_3__하중계산1"/>
      <sheetName val="DATA_입력란1"/>
      <sheetName val="I_설계조건1"/>
      <sheetName val="배수내역_(2)1"/>
      <sheetName val="7_경제성결과1"/>
      <sheetName val="Cost_bd-&quot;A&quot;1"/>
      <sheetName val="교각철근_(기초)1"/>
      <sheetName val="교각철근_(구체+기초)1"/>
      <sheetName val="3련_BOX1"/>
      <sheetName val="조도계산서__도서_1"/>
      <sheetName val="원가_(2)1"/>
      <sheetName val="TRE_TABLE1"/>
      <sheetName val="횡_연장3"/>
      <sheetName val="수량산출서_(2)1"/>
      <sheetName val="_HIT-&gt;HMC_견적(3900)1"/>
      <sheetName val="암거집계_1"/>
      <sheetName val="단가표_1"/>
      <sheetName val="노무비_근거1"/>
      <sheetName val="CHITIET_VL-NC1"/>
      <sheetName val="DON_GIA1"/>
      <sheetName val="배관배선_단가조사1"/>
      <sheetName val="EQUIPMENT_-21"/>
      <sheetName val="수량산출서_갑지1"/>
      <sheetName val="1-3_조건,바닥판_1"/>
      <sheetName val="입고장부_(4)1"/>
      <sheetName val="환기시설_(1)1"/>
      <sheetName val="환기시설_(2)1"/>
      <sheetName val="예시_(수정_및_삭제금지)1"/>
      <sheetName val="3BL공동구_수량1"/>
      <sheetName val="L형_옹벽1"/>
      <sheetName val="설계예산서(2016년_보안등_신설공사_단가계약-)_xl1"/>
      <sheetName val="Site_Expenses"/>
      <sheetName val="TABLE_DB1"/>
      <sheetName val="쌍용_data_base1"/>
      <sheetName val="_냉각수펌프1"/>
      <sheetName val="배수공_시멘트_및_골재량_산출1"/>
      <sheetName val="실행내역_1"/>
      <sheetName val="AS포장복구_1"/>
      <sheetName val="BSD_(2)"/>
      <sheetName val="Customer_Databas"/>
      <sheetName val="C_배수관공"/>
      <sheetName val="4_2_1_마루높이_검토"/>
      <sheetName val="3_현장배치1"/>
      <sheetName val="단가대비표_표지"/>
      <sheetName val="영상단가대비표_1"/>
      <sheetName val="단_box"/>
      <sheetName val="내역_ver1_0"/>
      <sheetName val="사__업__비__수__지__예__산__서"/>
      <sheetName val="VENDOR_LIST"/>
      <sheetName val="G_R300경비"/>
      <sheetName val="수목데이타_"/>
      <sheetName val="6__직접경비"/>
      <sheetName val="2001년_건설노임"/>
      <sheetName val="E_P_T수량산출서"/>
      <sheetName val="11_자재단가"/>
      <sheetName val="9_1지하2층하부보"/>
      <sheetName val="표지_(2)"/>
      <sheetName val="단가_(2)"/>
      <sheetName val="STEEL_BOX_단면설계(SEC_8)"/>
      <sheetName val="1__설계서-갑지"/>
      <sheetName val="2__설계서-을지"/>
      <sheetName val="3__산출기계"/>
      <sheetName val="4__산출전기"/>
      <sheetName val="5__일위대가목록"/>
      <sheetName val="6__일위대가_"/>
      <sheetName val="7__물가조사"/>
      <sheetName val="8__견적대비"/>
      <sheetName val="9__시중노임"/>
      <sheetName val="24_보증금(전신전화가입권)"/>
      <sheetName val="3_공통공사대비"/>
      <sheetName val="단면_(2)"/>
      <sheetName val="단漰潼"/>
      <sheetName val="부적합_유형"/>
      <sheetName val="1_개요"/>
      <sheetName val="인건비_"/>
      <sheetName val="3_CCTV설비공사"/>
      <sheetName val="costing_ESDV"/>
      <sheetName val="costing_FE"/>
      <sheetName val="costing_MOV"/>
      <sheetName val="costing_Press"/>
      <sheetName val="개산공사비"/>
      <sheetName val="tower 10ton"/>
      <sheetName val="Sch7a (토요일)"/>
      <sheetName val="기계공사"/>
      <sheetName val="업무처리전"/>
      <sheetName val="설비_(FAB)"/>
      <sheetName val="조작대(1연)"/>
      <sheetName val="차선도색수량집계"/>
      <sheetName val="Prices"/>
      <sheetName val="대비표"/>
      <sheetName val="P-J"/>
      <sheetName val="고객리스트 담당자"/>
      <sheetName val="[TOTAL.xls]___________________2"/>
      <sheetName val="인부노임"/>
      <sheetName val="물가대비표"/>
      <sheetName val="조정금액결과표 (차수별)"/>
      <sheetName val="견적3"/>
      <sheetName val="매입세"/>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sheetData sheetId="429"/>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refreshError="1"/>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row r="1">
          <cell r="A1" t="str">
            <v>단  종</v>
          </cell>
        </row>
      </sheetData>
      <sheetData sheetId="669"/>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sheetData sheetId="920"/>
      <sheetData sheetId="92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sheetData sheetId="957"/>
      <sheetData sheetId="958"/>
      <sheetData sheetId="959"/>
      <sheetData sheetId="960"/>
      <sheetData sheetId="961"/>
      <sheetData sheetId="962"/>
      <sheetData sheetId="963"/>
      <sheetData sheetId="964"/>
      <sheetData sheetId="965" refreshError="1"/>
      <sheetData sheetId="966" refreshError="1"/>
      <sheetData sheetId="967"/>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sheetData sheetId="1010"/>
      <sheetData sheetId="1011">
        <row r="1">
          <cell r="A1" t="str">
            <v>단  종</v>
          </cell>
        </row>
      </sheetData>
      <sheetData sheetId="1012"/>
      <sheetData sheetId="1013"/>
      <sheetData sheetId="1014" refreshError="1"/>
      <sheetData sheetId="1015"/>
      <sheetData sheetId="1016"/>
      <sheetData sheetId="1017">
        <row r="1">
          <cell r="A1" t="str">
            <v>단  종</v>
          </cell>
        </row>
      </sheetData>
      <sheetData sheetId="1018" refreshError="1"/>
      <sheetData sheetId="1019"/>
      <sheetData sheetId="1020"/>
      <sheetData sheetId="1021"/>
      <sheetData sheetId="1022"/>
      <sheetData sheetId="1023" refreshError="1"/>
      <sheetData sheetId="1024" refreshError="1"/>
      <sheetData sheetId="1025"/>
      <sheetData sheetId="1026" refreshError="1"/>
      <sheetData sheetId="1027" refreshError="1"/>
      <sheetData sheetId="1028" refreshError="1"/>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refreshError="1"/>
      <sheetData sheetId="1258" refreshError="1"/>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sheetData sheetId="1400" refreshError="1"/>
      <sheetData sheetId="1401" refreshError="1"/>
      <sheetData sheetId="1402" refreshError="1"/>
      <sheetData sheetId="1403" refreshError="1"/>
      <sheetData sheetId="140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Sheet6"/>
      <sheetName val="DATA98"/>
      <sheetName val="EP0618"/>
      <sheetName val="IW-LIST"/>
      <sheetName val="1.0표준품셈"/>
      <sheetName val="1.0계산품셈"/>
      <sheetName val="1 자원총괄"/>
      <sheetName val="CAB_OD"/>
      <sheetName val="1.2단락전류"/>
      <sheetName val="sw1"/>
      <sheetName val="횡배수관토공수량"/>
      <sheetName val="WORK"/>
      <sheetName val="토공사"/>
      <sheetName val="MAIN"/>
      <sheetName val="BweData"/>
      <sheetName val="원가(총괄-4단지)"/>
      <sheetName val="배관단가조사서"/>
      <sheetName val="YES-T"/>
      <sheetName val="단가산출"/>
      <sheetName val="BOX전기내역"/>
      <sheetName val="전체철근집계"/>
      <sheetName val="T13(P68~72,78)"/>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보도경계블럭"/>
      <sheetName val="#REF"/>
      <sheetName val="ABUT수량-A1"/>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 val="통합"/>
      <sheetName val="3F"/>
      <sheetName val="토목"/>
      <sheetName val="crude.SLAB RE-bar"/>
      <sheetName val="CRUDE RE-bar"/>
      <sheetName val="IMPEADENCE MAP 취수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 val="설계조건"/>
      <sheetName val="성곽내역서"/>
      <sheetName val="내역서"/>
      <sheetName val="시행후면적"/>
      <sheetName val="1단계"/>
      <sheetName val="BSD (2)"/>
      <sheetName val="COVER"/>
      <sheetName val="eq_data"/>
      <sheetName val="요약서"/>
      <sheetName val="TEL"/>
      <sheetName val="수량산출서"/>
      <sheetName val="SANBAISU"/>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 val="3BL공동구 수량"/>
      <sheetName val="4-WBFFL"/>
      <sheetName val="자료"/>
      <sheetName val=" GULF"/>
      <sheetName val="PUMP"/>
      <sheetName val="Macro(전동기)"/>
      <sheetName val="고창터널(고창방향)"/>
      <sheetName val="수정시산표"/>
      <sheetName val="Piling"/>
      <sheetName val="입찰내역 발주처 양식"/>
      <sheetName val="소비자가"/>
      <sheetName val="analysis"/>
      <sheetName val="재집"/>
      <sheetName val="하도급업체"/>
      <sheetName val="2.설계제원"/>
      <sheetName val="ELECTRIC"/>
      <sheetName val="SCHEDULE"/>
      <sheetName val="설계명세서"/>
      <sheetName val="결과조달"/>
      <sheetName val="FORM-0"/>
      <sheetName val="TEST1"/>
      <sheetName val="공문"/>
      <sheetName val="TEL"/>
      <sheetName val="9811"/>
      <sheetName val="변화치수"/>
      <sheetName val="거동"/>
      <sheetName val="DESIGN"/>
      <sheetName val="단위수량"/>
      <sheetName val="단면(RW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공사비내역서"/>
      <sheetName val="도급양식"/>
      <sheetName val="공사비 내역 (가)"/>
      <sheetName val="원가"/>
      <sheetName val="#REF"/>
      <sheetName val="통합"/>
      <sheetName val="ABUT수량-A1"/>
      <sheetName val="N賃率_職"/>
      <sheetName val="3BL공동구 수량"/>
      <sheetName val="3련 BOX"/>
      <sheetName val="변화치수"/>
      <sheetName val="준검 내역서"/>
      <sheetName val="BSD (2)"/>
      <sheetName val="포장절단"/>
      <sheetName val="자재집계표"/>
      <sheetName val="터파기및재료"/>
      <sheetName val="MOTOR"/>
      <sheetName val="물량표"/>
      <sheetName val="사용자정의"/>
      <sheetName val="제품표준규격"/>
      <sheetName val="기초공"/>
      <sheetName val="기둥(원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 val="노임변동률"/>
      <sheetName val="Macro(전선)"/>
      <sheetName val="설계개요"/>
      <sheetName val="8월현금흐름표"/>
      <sheetName val="DI1"/>
      <sheetName val="UR2-Calculation"/>
      <sheetName val="Sheet5"/>
      <sheetName val="날개벽"/>
      <sheetName val="공사비예산서(토목분)"/>
      <sheetName val="내역집계표_소방"/>
      <sheetName val="준검 내역서"/>
      <sheetName val="터파기및재료"/>
      <sheetName val="현금"/>
      <sheetName val="danga"/>
      <sheetName val="ilch"/>
      <sheetName val="서울대규장각(가시설흙막이)"/>
      <sheetName val="전산망"/>
      <sheetName val="영업소실적"/>
      <sheetName val="7.5.2 BOQ Summary "/>
      <sheetName val="공사원가계산서"/>
      <sheetName val="노원열병합  건축공사기성내역서"/>
      <sheetName val="CALCULATION"/>
      <sheetName val="DESIGN_CRETERIA"/>
      <sheetName val="1.우편집중내역서"/>
      <sheetName val="공틀공사"/>
      <sheetName val="조명시설"/>
      <sheetName val="6호기"/>
      <sheetName val="ABUT수량-A1"/>
      <sheetName val="CAPVC"/>
      <sheetName val="Project Brief"/>
      <sheetName val="GiaVT"/>
      <sheetName val="gVL"/>
      <sheetName val="Customize Your Planner"/>
      <sheetName val="출역 "/>
      <sheetName val="공통가설"/>
      <sheetName val="WO"/>
      <sheetName val="단가대비"/>
      <sheetName val="경산"/>
      <sheetName val="원가계산"/>
      <sheetName val="기초공"/>
      <sheetName val="기둥(원형)"/>
      <sheetName val="시멘트"/>
      <sheetName val="1-1"/>
      <sheetName val="01"/>
      <sheetName val="원형맨홀수량"/>
      <sheetName val="견"/>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민속촌메뉴"/>
      <sheetName val="20관리비율"/>
      <sheetName val="2F 회의실견적_5_14 일대_"/>
      <sheetName val="기초공"/>
      <sheetName val="기둥(원형)"/>
      <sheetName val="정부노임단가"/>
      <sheetName val="J直材4"/>
      <sheetName val="외주가공"/>
      <sheetName val="N賃率-職"/>
      <sheetName val="TABLE"/>
      <sheetName val="공사내역"/>
      <sheetName val="3BL공동구 수량"/>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예산서"/>
      <sheetName val="설계명세서"/>
      <sheetName val="변화치수"/>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 val="T13(P68~72,7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anga"/>
      <sheetName val="ilch"/>
      <sheetName val="2F 회의실견적(5_14 일대)"/>
      <sheetName val="을"/>
      <sheetName val="공통가설"/>
      <sheetName val="정부노임단가"/>
      <sheetName val="일위대가"/>
      <sheetName val="단면가정"/>
      <sheetName val="내역서"/>
      <sheetName val="LEGEND"/>
      <sheetName val="직공비"/>
      <sheetName val="일반물자(한국통신)"/>
      <sheetName val="20관리비율"/>
      <sheetName val="INPUT(덕도방향-시점)"/>
      <sheetName val="기둥(원형)"/>
      <sheetName val="일위대가목차"/>
      <sheetName val="맨홀수량집계"/>
      <sheetName val="Y-WORK"/>
      <sheetName val="토공"/>
      <sheetName val="직노"/>
      <sheetName val="계화배수"/>
      <sheetName val="I一般比"/>
      <sheetName val="1월"/>
      <sheetName val="기본단가표"/>
      <sheetName val="평가데이터"/>
      <sheetName val="날개벽(시점좌측)"/>
      <sheetName val="정보매체A동"/>
      <sheetName val="code"/>
      <sheetName val="집계표"/>
      <sheetName val="토목내역"/>
      <sheetName val="DATA"/>
      <sheetName val="일위대가표"/>
      <sheetName val="교각계산"/>
      <sheetName val="공사비명세서"/>
      <sheetName val="TABLE"/>
      <sheetName val="3BL공동구 수량"/>
      <sheetName val="포장절단"/>
      <sheetName val="JUCKEYK"/>
      <sheetName val="열린교실"/>
      <sheetName val="COPING"/>
      <sheetName val="3.하중산정4.지지력"/>
      <sheetName val="TB-내역서"/>
      <sheetName val="Sheet5"/>
      <sheetName val="내역"/>
      <sheetName val="1-1"/>
      <sheetName val="총괄-1"/>
      <sheetName val="대비"/>
      <sheetName val="변화치수"/>
      <sheetName val="설산1.나"/>
      <sheetName val="본사S"/>
      <sheetName val="전기"/>
      <sheetName val="연령현황"/>
      <sheetName val="SORCE1"/>
      <sheetName val="가시설단위수량"/>
      <sheetName val="단위수량"/>
      <sheetName val="일반맨홀수량집계(A-7 LINE)"/>
      <sheetName val="일반맨홀수량집계"/>
      <sheetName val="현장"/>
      <sheetName val=" 견적서"/>
      <sheetName val="품셈"/>
      <sheetName val="LOPCALC"/>
      <sheetName val="96수출"/>
      <sheetName val="공정집계_국별"/>
      <sheetName val="적용률"/>
      <sheetName val="Sheet4"/>
      <sheetName val="내역1"/>
      <sheetName val="마산방향철근집계"/>
      <sheetName val="진주방향"/>
      <sheetName val="마산방향"/>
      <sheetName val="공통부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선로정수계산"/>
      <sheetName val="입력시트"/>
      <sheetName val="부대대비"/>
      <sheetName val="냉연집계"/>
      <sheetName val="1공구 건정토건 토공"/>
      <sheetName val="예산M12A"/>
      <sheetName val="부표총괄"/>
      <sheetName val="품셈1-17"/>
      <sheetName val="산출"/>
      <sheetName val="자재집계표"/>
      <sheetName val="노단"/>
      <sheetName val="sum"/>
      <sheetName val="가설공사"/>
      <sheetName val="단가결정"/>
      <sheetName val="내역아"/>
      <sheetName val="울타리"/>
      <sheetName val="변경총괄지(1)"/>
      <sheetName val="세부내역(직접인건비)"/>
      <sheetName val="토적표"/>
      <sheetName val="member design"/>
      <sheetName val="design criteria"/>
      <sheetName val="working load at the btm ft."/>
      <sheetName val="soil bearing check"/>
      <sheetName val="일위(시설)"/>
      <sheetName val="파일의이용"/>
      <sheetName val="포장수량집계"/>
      <sheetName val="CALCULATION"/>
      <sheetName val="건축총괄원가"/>
      <sheetName val="3련 BOX"/>
      <sheetName val="암거단위"/>
      <sheetName val="주beam"/>
      <sheetName val="견적서"/>
      <sheetName val="화산경계"/>
      <sheetName val="수목데이타 "/>
      <sheetName val="요율"/>
      <sheetName val="단가산출"/>
      <sheetName val="케이블(6)"/>
      <sheetName val="구조물"/>
      <sheetName val="일위집계표"/>
      <sheetName val="L형옹벽"/>
      <sheetName val="소각로"/>
      <sheetName val="MOTOR"/>
      <sheetName val="중기일위대가"/>
      <sheetName val="품질 및 특성 보정계수"/>
      <sheetName val="지열설계-1"/>
      <sheetName val="공조유량"/>
      <sheetName val="OCT.FDN"/>
      <sheetName val="0"/>
      <sheetName val="802191"/>
      <sheetName val="000000"/>
      <sheetName val="DES_x0000__x0000_Ԁ"/>
      <sheetName val="뚝토공"/>
      <sheetName val="물량"/>
      <sheetName val="BM"/>
      <sheetName val="내역서1"/>
      <sheetName val="기기리스트"/>
      <sheetName val="내역색인"/>
      <sheetName val="표준내역"/>
      <sheetName val="단락전류-A"/>
      <sheetName val="FB25JN"/>
      <sheetName val="일위목록"/>
      <sheetName val="계화배수(3대)"/>
      <sheetName val="Sheet1(X)"/>
      <sheetName val="type-F"/>
      <sheetName val="1차증가원가계산"/>
      <sheetName val="운동장 (2)"/>
      <sheetName val="SG"/>
      <sheetName val="gvl"/>
      <sheetName val="2000전체분"/>
      <sheetName val="데리네이타현황"/>
      <sheetName val="적용건축"/>
      <sheetName val="가정급수관"/>
      <sheetName val="대로근거"/>
      <sheetName val="가압장(토목)"/>
      <sheetName val="공사비증감"/>
      <sheetName val="인사자료총집계"/>
      <sheetName val="참조"/>
      <sheetName val="공사비총괄표"/>
      <sheetName val="Macro(차단기)"/>
      <sheetName val="일위대가(목록)"/>
      <sheetName val="산근(목록)"/>
      <sheetName val="재료비"/>
      <sheetName val="이형관중량"/>
    </sheetNames>
    <sheetDataSet>
      <sheetData sheetId="0" refreshError="1"/>
      <sheetData sheetId="1" refreshError="1"/>
      <sheetData sheetId="2"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Grid &amp; A.M"/>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공사비예산서(토목분)"/>
      <sheetName val="b_gunmul"/>
      <sheetName val="direct"/>
      <sheetName val="wage"/>
      <sheetName val="6호기"/>
      <sheetName val="1.설계조건"/>
      <sheetName val="예방접종계획"/>
      <sheetName val="근태계획서"/>
      <sheetName val="덕전리"/>
      <sheetName val="BLOCK(1)"/>
      <sheetName val="코드"/>
      <sheetName val="시설물기초"/>
      <sheetName val="PROCURE"/>
      <sheetName val="특수선일위대가"/>
      <sheetName val="OCT.FDN"/>
      <sheetName val="현금"/>
      <sheetName val="기성집계"/>
      <sheetName val="Front"/>
      <sheetName val="현장관리비"/>
      <sheetName val="강관 및 부속"/>
      <sheetName val="재집"/>
      <sheetName val="직재"/>
      <sheetName val="견적내용입력"/>
      <sheetName val="견적서세부내용"/>
      <sheetName val="토공"/>
      <sheetName val="예산내역서"/>
      <sheetName val="설계예산서"/>
      <sheetName val="총계"/>
      <sheetName val="archi(본사)"/>
      <sheetName val="시행예산"/>
      <sheetName val="계약서"/>
      <sheetName val="교통표지"/>
      <sheetName val="danga"/>
      <sheetName val="공사비내역서"/>
      <sheetName val="MATRLDATA"/>
      <sheetName val="CP-E2 (품셈표)"/>
      <sheetName val="프랜트면허"/>
      <sheetName val="음료실행"/>
      <sheetName val="4 LINE"/>
      <sheetName val="7 th"/>
      <sheetName val="배명(단가)"/>
      <sheetName val="분석"/>
      <sheetName val="ACCESS FLOOR"/>
      <sheetName val="토목주소"/>
      <sheetName val="갑지1"/>
      <sheetName val="견적을지"/>
      <sheetName val="EJ"/>
      <sheetName val="예산명세서"/>
      <sheetName val="원하대비"/>
      <sheetName val="원도급"/>
      <sheetName val="자료입력"/>
      <sheetName val="하도급"/>
      <sheetName val="단면 (2)"/>
      <sheetName val="세부내역서(전기)"/>
      <sheetName val="FCU (2)"/>
      <sheetName val="조도계산서 (도서)"/>
      <sheetName val="업무"/>
      <sheetName val="ETC"/>
      <sheetName val="식재인부"/>
      <sheetName val="동해title"/>
      <sheetName val="종합"/>
      <sheetName val="인건비 "/>
      <sheetName val="일반수량집계"/>
      <sheetName val="일반맨홀수량집계(A-7 LINE)"/>
      <sheetName val="토공(완충)"/>
      <sheetName val="과천MAIN"/>
      <sheetName val="단"/>
      <sheetName val="예산M12A"/>
      <sheetName val="케이블및전선관규격표"/>
      <sheetName val="표지"/>
      <sheetName val="001"/>
      <sheetName val="목동세대 산출근거"/>
      <sheetName val="수입"/>
      <sheetName val="채권(하반기)"/>
      <sheetName val="SUMMARY(S)"/>
      <sheetName val="CAUDIT"/>
      <sheetName val="Data Vol"/>
      <sheetName val="설직재-1"/>
      <sheetName val="토공(우물통,기타) "/>
      <sheetName val="cost"/>
      <sheetName val="2-3.V.D일위"/>
      <sheetName val="실행철강하도"/>
      <sheetName val="Baby일위대가"/>
      <sheetName val="견적대비표"/>
      <sheetName val="전기"/>
      <sheetName val="견적대비 견적서"/>
      <sheetName val="기자재비"/>
      <sheetName val="수량산출기초(케블등)"/>
      <sheetName val="Assumptions"/>
      <sheetName val="March"/>
      <sheetName val="가설공사비"/>
      <sheetName val="도로구조공사비"/>
      <sheetName val="도로토공공사비"/>
      <sheetName val="여수토공사비"/>
      <sheetName val="건축(충일분)"/>
      <sheetName val="기안"/>
      <sheetName val="A"/>
      <sheetName val="BOQ건축"/>
      <sheetName val="최초침전지집계표"/>
      <sheetName val="단가산출집계"/>
      <sheetName val="일반설비내역서"/>
      <sheetName val="CRUDE RE-bar"/>
      <sheetName val="건축2"/>
      <sheetName val="NOMUBI"/>
      <sheetName val="sw1"/>
      <sheetName val="4안전율"/>
      <sheetName val="수량집계"/>
      <sheetName val="현황"/>
      <sheetName val="견"/>
      <sheetName val="NAI"/>
      <sheetName val="품목"/>
      <sheetName val="현장코드"/>
      <sheetName val="해외코드"/>
      <sheetName val="D040416"/>
      <sheetName val="일반부표"/>
      <sheetName val="수량산출서 갑지"/>
      <sheetName val="도급내역서"/>
      <sheetName val="CJE"/>
      <sheetName val="Sheet3"/>
      <sheetName val="경산"/>
      <sheetName val="재1"/>
      <sheetName val="견적의뢰"/>
      <sheetName val="금액내역서"/>
      <sheetName val="하중계산"/>
      <sheetName val="WAGE RATE BACK-UP DATA"/>
      <sheetName val="COVERSHEET PAGE"/>
      <sheetName val="eq_data"/>
      <sheetName val="PipWT"/>
      <sheetName val="품셈표"/>
      <sheetName val="TABLE2-1 ISBL(HDEC단가)"/>
      <sheetName val="TABLE2-2 OSBL(HDEC단가)"/>
      <sheetName val="유화"/>
      <sheetName val="DESIGN CRITERIA"/>
      <sheetName val="h-013211-2"/>
      <sheetName val="CAT_5"/>
      <sheetName val="1995년 섹터별 매출"/>
      <sheetName val="간접"/>
      <sheetName val="주방"/>
      <sheetName val="단가조사"/>
      <sheetName val="1.물가시세표"/>
      <sheetName val="12.부대공"/>
      <sheetName val="5.노임단가"/>
      <sheetName val="4.중기단가산출"/>
      <sheetName val="6.단가목록"/>
      <sheetName val="8.배수공"/>
      <sheetName val="S0"/>
      <sheetName val="8"/>
      <sheetName val="10"/>
      <sheetName val="12"/>
      <sheetName val="9"/>
      <sheetName val="11"/>
      <sheetName val="갑지"/>
      <sheetName val="6동"/>
      <sheetName val="설 계"/>
      <sheetName val="인사자료총집계"/>
      <sheetName val="금융비용"/>
      <sheetName val="건축집계표"/>
      <sheetName val="NPV"/>
      <sheetName val="inter"/>
      <sheetName val="1. Design Change"/>
      <sheetName val="기준자료"/>
      <sheetName val="IMPEADENCE MAP 취수장"/>
      <sheetName val="견적서"/>
      <sheetName val="순환펌프"/>
      <sheetName val="저수조"/>
      <sheetName val="급,배기팬"/>
      <sheetName val="급탕순환펌프"/>
      <sheetName val="깨기"/>
      <sheetName val="협조전"/>
      <sheetName val="경비산출"/>
      <sheetName val="2.대외공문"/>
      <sheetName val="공사비집계"/>
      <sheetName val="잡비"/>
      <sheetName val="잡비계산서(총체2)"/>
      <sheetName val="내부부하"/>
      <sheetName val="전선 및 전선관"/>
      <sheetName val="주공 갑지"/>
      <sheetName val="EXPENSE"/>
      <sheetName val="원본"/>
      <sheetName val="한일양산"/>
      <sheetName val="JUCK"/>
      <sheetName val="in"/>
      <sheetName val="수문보고"/>
      <sheetName val="SS"/>
      <sheetName val="시험연구비상각"/>
      <sheetName val="Basic"/>
      <sheetName val="본지점중"/>
      <sheetName val="물량"/>
      <sheetName val="작업내역"/>
      <sheetName val="1단계"/>
      <sheetName val="RFP002"/>
      <sheetName val="건내용"/>
      <sheetName val="Sheet2"/>
      <sheetName val="산근"/>
      <sheetName val="시화점실행"/>
      <sheetName val="AP1"/>
      <sheetName val="참조"/>
      <sheetName val="Lookup tables"/>
      <sheetName val="철거수량(전송)"/>
      <sheetName val="CT "/>
      <sheetName val="방식총괄"/>
      <sheetName val="가설공사내역"/>
      <sheetName val="401"/>
      <sheetName val="half slab-1"/>
      <sheetName val="Sheet6"/>
      <sheetName val="현장관리비내역서"/>
      <sheetName val="간접총괄"/>
      <sheetName val="Cash2"/>
      <sheetName val="Z"/>
      <sheetName val="LIST OF OFFICE EQUI"/>
      <sheetName val="산출근거목록"/>
      <sheetName val="일대목록"/>
      <sheetName val="Sheet1(X)"/>
      <sheetName val="단가비교"/>
      <sheetName val="전 기"/>
      <sheetName val="입력DATA"/>
      <sheetName val="바닥판"/>
      <sheetName val="골재산출"/>
      <sheetName val="가정단면"/>
      <sheetName val="예산M2"/>
      <sheetName val="지표"/>
      <sheetName val="소요자재"/>
      <sheetName val="정산내역서"/>
      <sheetName val="건축외주"/>
      <sheetName val="자  재"/>
      <sheetName val="진주방향"/>
      <sheetName val="DR(SUM)"/>
      <sheetName val="TL(SUM)"/>
      <sheetName val="2000.05"/>
      <sheetName val="공사비명세서"/>
      <sheetName val="DS-최종"/>
      <sheetName val="FAND唨6"/>
      <sheetName val="FAND_x0010__x0000_"/>
      <sheetName val="회사99"/>
      <sheetName val="system &amp; LOOK_UP_FUNC"/>
      <sheetName val="Sheet3 (2)"/>
      <sheetName val="2.설계제원"/>
      <sheetName val="TABLE2-2 OSBL(total)"/>
      <sheetName val="fitting"/>
      <sheetName val="MAIN"/>
      <sheetName val="PRO_A"/>
      <sheetName val="PRO"/>
      <sheetName val="Annex 3_Price Table_Piping Shop"/>
      <sheetName val="PRICE-COMP"/>
      <sheetName val="장비당단가_(1)1"/>
      <sheetName val="BSD_(2)1"/>
      <sheetName val="TABLE2-1_ISBL-(SlTE_PREP)"/>
      <sheetName val="TABLE2_1_ISBL_(Soil_Invest)"/>
      <sheetName val="TABLE2-2_OSBL(GENERAL-CIVIL)"/>
      <sheetName val="7_5_2_BOQ_Summary_"/>
      <sheetName val="GREEN"/>
      <sheetName val="Hawiyah"/>
      <sheetName val="Hawiyah_하청"/>
      <sheetName val="HDEC_1027"/>
      <sheetName val="Juaymah"/>
      <sheetName val="SIPC"/>
      <sheetName val="장비당단가_(1)2"/>
      <sheetName val="BSD_(2)2"/>
      <sheetName val="P_M_별1"/>
      <sheetName val="설산1_나1"/>
      <sheetName val="TABLE2-1_ISBL-(SlTE_PREP)1"/>
      <sheetName val="TABLE2_1_ISBL_(Soil_Invest)1"/>
      <sheetName val="TABLE2-2_OSBL(GENERAL-CIVIL)1"/>
      <sheetName val="공사비_내역_(가)1"/>
      <sheetName val="3련_BOX1"/>
      <sheetName val="Site_Expenses1"/>
      <sheetName val="7_5_2_BOQ_Summary_1"/>
      <sheetName val="2F_회의실견적(5_14_일대)1"/>
      <sheetName val="BSD__2_1"/>
      <sheetName val="3BL공동구_수량1"/>
      <sheetName val="PRICE COMP"/>
      <sheetName val="영업소실적"/>
      <sheetName val="3희질산"/>
      <sheetName val="Administrative Prices"/>
      <sheetName val="HDECGTY"/>
      <sheetName val="기계설비"/>
      <sheetName val="동원인원산출"/>
      <sheetName val="(2)"/>
      <sheetName val="우배수"/>
      <sheetName val="직공비"/>
      <sheetName val="조작대(1연)"/>
      <sheetName val="남양시작동자105노65기1_3화1_2"/>
      <sheetName val="_견적서"/>
      <sheetName val="list_price"/>
      <sheetName val="Indirect_Cost"/>
      <sheetName val="내역서_"/>
      <sheetName val="_"/>
      <sheetName val="HRSG_SMALL07220"/>
      <sheetName val="H-PILE수량집계"/>
      <sheetName val="사급자재"/>
      <sheetName val="산재 안전"/>
      <sheetName val="노무비 경비"/>
      <sheetName val="RCD-STRAND_PILE_압입및굴착5"/>
      <sheetName val="______★개인별현황표(김종우기사)5"/>
      <sheetName val="______주소록5"/>
      <sheetName val="______★골조분석표(서태용대리)5"/>
      <sheetName val="______골조부재별비율5"/>
      <sheetName val="____(주)경원건축공사비분석표5"/>
      <sheetName val="____(주)경원건축공사비분석표(공)5"/>
      <sheetName val="聒CD-STRAND_PILE_압입및굴착1"/>
      <sheetName val="Customer_Databas1"/>
      <sheetName val="wblff(before_omi_pc&amp;stump)"/>
      <sheetName val="IMP_(REACTOR)1"/>
      <sheetName val="노원열병합__건축공사기성내역서"/>
      <sheetName val="별표_"/>
      <sheetName val="I_설계조건"/>
      <sheetName val="1_설계기준"/>
      <sheetName val="플랜트_설치"/>
      <sheetName val="단가표_"/>
      <sheetName val="06-BATCH_"/>
      <sheetName val="Harga_material_"/>
      <sheetName val="kimre_scrubber"/>
      <sheetName val="sum1_(2)"/>
      <sheetName val="AH-1_"/>
      <sheetName val="BOM-Form_A_1_III"/>
      <sheetName val="General_Data"/>
      <sheetName val="RING_WALL"/>
      <sheetName val="full_(2)"/>
      <sheetName val="06_BATCH_"/>
      <sheetName val="DRAIN_DRUM_PIT_D-301"/>
      <sheetName val="plan&amp;section_of_foundation"/>
      <sheetName val="TABLE2-1_ISBL(GENEAL-CIVIL)"/>
      <sheetName val="TABLE2-2_OSBL-(SITE_PREP)"/>
      <sheetName val="ISBL_(검증)"/>
      <sheetName val="교통시설_표지판"/>
      <sheetName val="SL_dau_tien"/>
      <sheetName val="Sheet1_(2)"/>
      <sheetName val="효성CB_1P기초"/>
      <sheetName val="C_&amp;_G_RHS"/>
      <sheetName val="INDIRECT_MOBILIZATION_PLAN"/>
      <sheetName val="MANPOWER_MOBILIZATION"/>
      <sheetName val="LABOR_MOBILIZATION_PLAN"/>
      <sheetName val="STAFF_MOBILIZATION_PLAN"/>
      <sheetName val="LIST_OF_OFFICE_EQUIPMENT"/>
      <sheetName val="PERSONNEL_SETUP"/>
      <sheetName val="KOREAN_STAFF_SALARY_-_SITE"/>
      <sheetName val="TEMPORARY_FACILITIES"/>
      <sheetName val="WATER_SUPPLY"/>
      <sheetName val="준검_내역서"/>
      <sheetName val="UOP_508_PG_5-12"/>
      <sheetName val="Requirement(Work_Crew)"/>
      <sheetName val="Mp-team_1"/>
      <sheetName val="수량산출서_갑지"/>
      <sheetName val="1_설계조건"/>
      <sheetName val="90_03실행_"/>
      <sheetName val="2_내역서"/>
      <sheetName val="설_계"/>
      <sheetName val="강관_및_부속"/>
      <sheetName val="1_우편집중내역서"/>
      <sheetName val="4_LINE"/>
      <sheetName val="7_th"/>
      <sheetName val="CP-E2_(품셈표)"/>
      <sheetName val="ACCESS_FLOOR"/>
      <sheetName val="Change_rate"/>
      <sheetName val="11_자재단가"/>
      <sheetName val="을_2"/>
      <sheetName val="FCU_(2)"/>
      <sheetName val="조도계산서_(도서)"/>
      <sheetName val="단가산출서_(2)"/>
      <sheetName val="목동세대_산출근거"/>
      <sheetName val="NSMA-s㠨⑎蠀ᔁ"/>
      <sheetName val="NSMA-s㠨⪘ကᔁ"/>
      <sheetName val="별표총괄"/>
      <sheetName val="______골조부_x0012__x0015__x0008__x0006__x0004_"/>
      <sheetName val="Ѐ_x0000__x0000__x0000_"/>
      <sheetName val="품의서"/>
      <sheetName val="조명투자및환수계획"/>
      <sheetName val="제조중간결과"/>
      <sheetName val="부대공집계표"/>
      <sheetName val="단계별내역 (2)"/>
      <sheetName val="일위"/>
      <sheetName val="노무비"/>
      <sheetName val="b_balju (2)"/>
      <sheetName val="제경집계"/>
      <sheetName val="주빔의 설계"/>
      <sheetName val="견적내역서"/>
      <sheetName val="보도씀鈖ԯ_x0000_"/>
      <sheetName val="청제공기계일위대가"/>
      <sheetName val="cctv"/>
      <sheetName val="SUM (INQNO."/>
      <sheetName val="본부장"/>
      <sheetName val="총내역"/>
      <sheetName val="소업1교"/>
      <sheetName val="최초침-_x0000_ü_x0000_"/>
      <sheetName val="NSMA-sက_x0000_諱ԃ"/>
      <sheetName val="보할최종(준공)only"/>
      <sheetName val="NSMA-s〯â_x0000__x0000__x0000_"/>
      <sheetName val="공사수행방안"/>
      <sheetName val="PROJECT BRIEF(EX.NEW)"/>
      <sheetName val="입찰BMTL"/>
      <sheetName val="97생산제품"/>
      <sheetName val="단위별 일위대가표"/>
      <sheetName val="몰탈재료산출"/>
      <sheetName val="총중목"/>
      <sheetName val="기초1"/>
      <sheetName val="한전고리-을"/>
      <sheetName val="주관사업"/>
      <sheetName val="DIAPHRAGM"/>
      <sheetName val="Tender Summary"/>
      <sheetName val="지수"/>
      <sheetName val="경제성분석"/>
      <sheetName val="변경총괄지(1)"/>
      <sheetName val="LAND_HOYU"/>
      <sheetName val="LAND_YUKO"/>
      <sheetName val="가동비율"/>
      <sheetName val="외자배분"/>
      <sheetName val="외자내역"/>
      <sheetName val="기타 정보통신공사"/>
      <sheetName val="적용률"/>
      <sheetName val="PAC"/>
      <sheetName val="1.관로"/>
      <sheetName val="납부서"/>
      <sheetName val="FAND厰&amp;"/>
      <sheetName val="FAND咀,"/>
      <sheetName val="DESIGN(77C-102A)-2"/>
      <sheetName val="경비_원본"/>
      <sheetName val="노임"/>
      <sheetName val="관로공표지"/>
      <sheetName val="형상"/>
      <sheetName val="퍼스트"/>
      <sheetName val="관급자재"/>
      <sheetName val="흄관기초"/>
      <sheetName val="C.배수관공"/>
      <sheetName val="GCS 5F-19"/>
      <sheetName val="cross beam"/>
      <sheetName val="견적금액(2003.12.22)"/>
      <sheetName val="설계내역서"/>
      <sheetName val="1.취수장"/>
      <sheetName val="SILICATE"/>
      <sheetName val="약품공급2"/>
      <sheetName val="RCD-ST_x0015__x0000__x000a__x0000__x0014__x0000__x000e__x0000__x0012__x0000__x0015__x0000__x0004__x0000__x0004__x0000_"/>
      <sheetName val="_x0000__x0004__x0000__x0004_"/>
      <sheetName val="2002상반기㥾ᆄ㰁딐"/>
      <sheetName val="OCM"/>
      <sheetName val="REINF."/>
      <sheetName val="LOADS"/>
      <sheetName val="SKETCH"/>
      <sheetName val="CHECK1"/>
      <sheetName val="F5"/>
      <sheetName val="계산내역(설비)"/>
      <sheetName val="월별지출내역"/>
      <sheetName val="공사비지출기안"/>
      <sheetName val="C-노임단가"/>
      <sheetName val="수량산출(액티비티)"/>
      <sheetName val="제품"/>
      <sheetName val="표지 (2)"/>
      <sheetName val="조명율표"/>
      <sheetName val="97"/>
      <sheetName val="PAINT"/>
      <sheetName val="SUMMARY"/>
      <sheetName val="건축"/>
      <sheetName val="Area"/>
      <sheetName val="도급자재"/>
      <sheetName val="내2"/>
      <sheetName val="기본DATA"/>
      <sheetName val="8.PILE  (돌출)"/>
      <sheetName val="방음벽기초-수량"/>
      <sheetName val="토공A"/>
      <sheetName val="______골ମ⿥_x0005__x0000__x0000__x0000_"/>
      <sheetName val="woo("/>
      <sheetName val="woo(_x0000__x0000__x0005__x0000_"/>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sheetData sheetId="798"/>
      <sheetData sheetId="799"/>
      <sheetData sheetId="800"/>
      <sheetData sheetId="801"/>
      <sheetData sheetId="802"/>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refreshError="1"/>
      <sheetData sheetId="815" refreshError="1"/>
      <sheetData sheetId="816"/>
      <sheetData sheetId="817"/>
      <sheetData sheetId="818"/>
      <sheetData sheetId="819" refreshError="1"/>
      <sheetData sheetId="820"/>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sheetData sheetId="836"/>
      <sheetData sheetId="837"/>
      <sheetData sheetId="838"/>
      <sheetData sheetId="839"/>
      <sheetData sheetId="840"/>
      <sheetData sheetId="841" refreshError="1"/>
      <sheetData sheetId="842" refreshError="1"/>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sheetData sheetId="930"/>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sheetData sheetId="10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갑지(추정)"/>
      <sheetName val="Construction"/>
      <sheetName val="SL dau tien"/>
      <sheetName val="Item정리"/>
      <sheetName val="변화치수"/>
      <sheetName val="I一般比"/>
      <sheetName val="N賃率-職"/>
      <sheetName val="조도계산서 (도서)"/>
      <sheetName val="#REF"/>
      <sheetName val="Baby일위대가"/>
      <sheetName val="부대대비"/>
      <sheetName val="냉연집계"/>
      <sheetName val="신우"/>
      <sheetName val="CODE"/>
      <sheetName val="시멘트"/>
      <sheetName val="별표 "/>
      <sheetName val="7단가"/>
      <sheetName val="설변물량"/>
      <sheetName val="설산1.나"/>
      <sheetName val="본사S"/>
      <sheetName val="Equipment"/>
      <sheetName val="Piping"/>
      <sheetName val="TYPE-A"/>
      <sheetName val="봉양~조차장간고하개명(신설)"/>
      <sheetName val="월선수금"/>
      <sheetName val="골재집계"/>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단면(RW1)"/>
      <sheetName val="적용기준"/>
      <sheetName val="첨부파일"/>
      <sheetName val="EUPDAT2"/>
      <sheetName val="Hargamat"/>
      <sheetName val="검색"/>
      <sheetName val="개요"/>
      <sheetName val="Wind Load(3.1) (2)"/>
      <sheetName val="Wind Load(3.2)"/>
      <sheetName val="Wind Load(3.4)"/>
      <sheetName val="FACTOR"/>
      <sheetName val="Languages"/>
      <sheetName val="대비"/>
      <sheetName val="공사비예산서(토목분)"/>
      <sheetName val="가동비율"/>
      <sheetName val="노원열병합  건축공사기성내역서"/>
      <sheetName val="금액"/>
      <sheetName val="건축내역서"/>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단가디비"/>
      <sheetName val="1.우편집중내역서"/>
      <sheetName val="TC IN"/>
      <sheetName val="RAHMEN"/>
      <sheetName val="Front"/>
      <sheetName val="SCH"/>
      <sheetName val="CTEMCOST"/>
      <sheetName val="design data"/>
      <sheetName val="member design"/>
      <sheetName val="연습"/>
      <sheetName val="차선도색현황"/>
      <sheetName val="횡배위치"/>
      <sheetName val="공종별 집계"/>
      <sheetName val="인제내역"/>
      <sheetName val="공사비내역서"/>
      <sheetName val="CAPVC"/>
      <sheetName val="연결임시"/>
      <sheetName val="견적을지"/>
      <sheetName val="EJ"/>
      <sheetName val="전기공사"/>
      <sheetName val="토목주소"/>
      <sheetName val="프랜트면허"/>
      <sheetName val="4 LINE"/>
      <sheetName val="7 th"/>
      <sheetName val="DS-최종"/>
      <sheetName val="CP-E2 (품셈표)"/>
      <sheetName val="음료실행"/>
      <sheetName val="실행(표지,갑,을)"/>
      <sheetName val="네고율"/>
      <sheetName val="토&amp;흙"/>
      <sheetName val="배수통관(좌)"/>
      <sheetName val="Macro1"/>
      <sheetName val="Macro2"/>
      <sheetName val="덕전리"/>
      <sheetName val="RING WALL"/>
      <sheetName val="자재단가"/>
      <sheetName val="요율"/>
      <sheetName val="노임"/>
      <sheetName val="자재대"/>
      <sheetName val="비교표"/>
      <sheetName val="골조시행"/>
      <sheetName val="Sheet1 (2)"/>
      <sheetName val="식재"/>
      <sheetName val="시설물"/>
      <sheetName val="식재출력용"/>
      <sheetName val="유지관리"/>
      <sheetName val="CCC"/>
      <sheetName val="기계"/>
      <sheetName val="A"/>
      <sheetName val="DOGI"/>
      <sheetName val="SUMMARY(S)"/>
      <sheetName val="확산동"/>
      <sheetName val=""/>
      <sheetName val="C"/>
      <sheetName val="건축공사"/>
      <sheetName val="조명율표"/>
      <sheetName val="LABTOTAL"/>
      <sheetName val="sum1 (2)"/>
      <sheetName val="T1"/>
      <sheetName val="1.취수장"/>
      <sheetName val="단가산출서"/>
      <sheetName val="단가산출서 (2)"/>
      <sheetName val="Data Vol"/>
      <sheetName val="일위대가목록(1)"/>
      <sheetName val="단가대비표(1)"/>
      <sheetName val="설계조건"/>
      <sheetName val="안정계산"/>
      <sheetName val="단면검토"/>
      <sheetName val="C &amp; G RHS"/>
      <sheetName val="I-O(번호별)"/>
      <sheetName val="NSMA-status"/>
      <sheetName val="품셈표"/>
      <sheetName val="EXTERNAL(BOQ)"/>
      <sheetName val="CALCULATION"/>
      <sheetName val="123"/>
      <sheetName val="유화"/>
      <sheetName val="DESIGN CRITERIA"/>
      <sheetName val="PumpSpec"/>
      <sheetName val="eq_data"/>
      <sheetName val="h-013211-2"/>
      <sheetName val="견적의뢰"/>
      <sheetName val="CAT_5"/>
      <sheetName val="기성집계"/>
      <sheetName val="간접비(1)"/>
      <sheetName val="도급내역서"/>
      <sheetName val="내역5"/>
      <sheetName val="Y_WORK"/>
      <sheetName val="뚝토공"/>
      <sheetName val="일위집계표"/>
      <sheetName val="경비"/>
      <sheetName val="매원개착터널총괄"/>
      <sheetName val="제원.설계조건"/>
      <sheetName val="AS포장복구 "/>
      <sheetName val="type-F"/>
      <sheetName val="계수시트"/>
      <sheetName val="원가계산서"/>
      <sheetName val="차수"/>
      <sheetName val="현황"/>
      <sheetName val="기둥(원형)"/>
      <sheetName val="웅진교-S2"/>
      <sheetName val="업무"/>
      <sheetName val="Galaxy 소비자가격표"/>
      <sheetName val="토공계산서(부체도로)"/>
      <sheetName val="참조자료"/>
      <sheetName val="현장관리비내역서"/>
      <sheetName val="Schedule E - P磇⊅밀⊅︀ꃕԯ_x0000_缀_x0000__x0000_"/>
      <sheetName val="자료(통합)"/>
      <sheetName val="대상공사(조달청)"/>
      <sheetName val="기초공"/>
      <sheetName val="공통가설공사"/>
      <sheetName val="HORI. VESSEL"/>
      <sheetName val="BQ-Offsite"/>
      <sheetName val="H-PILE수량집계"/>
      <sheetName val="물량"/>
      <sheetName val="내역서_x0000__x0000__x0000__x0000__x0000__x0000__x0000__x0000__x0000_ _x0000_띤ͤ_x0000__x0004__x0000__x0000__x0000__x0000__x0000__x0000_눼ͤ_x0000__x0000__x0000__x0000__x0000_"/>
      <sheetName val="guard(mac)"/>
      <sheetName val="BSD _2_"/>
      <sheetName val="예가표"/>
      <sheetName val="토공산출(주차장)"/>
      <sheetName val="New Valuation"/>
      <sheetName val="인건비 "/>
      <sheetName val="plan&amp;section of foundation"/>
      <sheetName val="working load at the btm ft."/>
      <sheetName val="stability check"/>
      <sheetName val="design load"/>
      <sheetName val="SOHAR(2nd)"/>
      <sheetName val="WORK-VOL"/>
      <sheetName val="as boq list up"/>
      <sheetName val="대창(함평)"/>
      <sheetName val="대창(장성)"/>
      <sheetName val="대창(함평)-창열"/>
      <sheetName val="목록"/>
      <sheetName val="일위목록"/>
      <sheetName val="이토변실(A3-LINE)"/>
      <sheetName val="조명투자및환수계획"/>
      <sheetName val="제조중간결과"/>
      <sheetName val="건축원가계산서"/>
      <sheetName val="6호기"/>
      <sheetName val="부하(성남)"/>
      <sheetName val="Lookup tables"/>
      <sheetName val="산출금액내역"/>
      <sheetName val="견적"/>
      <sheetName val="화성태안9공구내역(실행)"/>
      <sheetName val="실행견적"/>
      <sheetName val="FRT_O"/>
      <sheetName val="FAB_I"/>
      <sheetName val="FACTOR94"/>
      <sheetName val="NOMUBI"/>
      <sheetName val="sw1"/>
      <sheetName val="가시설단위수량"/>
      <sheetName val="내역단가"/>
      <sheetName val="일위단가"/>
      <sheetName val="배수공"/>
      <sheetName val="암거"/>
      <sheetName val="포장공"/>
      <sheetName val="공주-교대(A1)"/>
      <sheetName val="system &amp; LOOK_UP_FUNC"/>
      <sheetName val="BM"/>
      <sheetName val="본지점중"/>
      <sheetName val="Indices"/>
      <sheetName val="1.맹암거관련.xls"/>
      <sheetName val="1.%EB%A7%B9%EC%95%94%EA%B1%B0%E"/>
      <sheetName val="estimate"/>
      <sheetName val="Base_Data"/>
      <sheetName val="PRICE-COMP"/>
      <sheetName val="pri-com"/>
      <sheetName val="기계설비"/>
      <sheetName val="K1자재(3차등)"/>
      <sheetName val="일반공사"/>
      <sheetName val="공사수행방안"/>
      <sheetName val="단가비교"/>
      <sheetName val="DIAPHRAGM"/>
      <sheetName val="견적접수"/>
      <sheetName val="견적내역서"/>
      <sheetName val="예산명세서"/>
      <sheetName val="설계명세서"/>
      <sheetName val="자료입력"/>
      <sheetName val="001"/>
      <sheetName val="바.한일양산"/>
      <sheetName val="단"/>
      <sheetName val="플랜트 설치"/>
      <sheetName val="실행예산"/>
      <sheetName val="간접"/>
      <sheetName val="Sheet3 (2)"/>
      <sheetName val="골조단가"/>
      <sheetName val="Sheet3"/>
      <sheetName val="골조(가)"/>
      <sheetName val="협조전"/>
      <sheetName val="실행내역 "/>
      <sheetName val="공사비집계"/>
      <sheetName val="지표"/>
      <sheetName val="4안전율"/>
      <sheetName val="Util&amp; Real"/>
      <sheetName val="내역서1"/>
      <sheetName val="검수고1-1층"/>
      <sheetName val="내역을"/>
      <sheetName val="품의서"/>
      <sheetName val="2.ㄱ)교량"/>
      <sheetName val="토공 토적표"/>
      <sheetName val="2_자재집계표5"/>
      <sheetName val="화강석_보조기층5"/>
      <sheetName val="혼합기층_포설_및다짐_(2)5"/>
      <sheetName val="보조기층_포설_및다짐5"/>
      <sheetName val="보차도경계석운반_(2)5"/>
      <sheetName val="1_총괄토공5"/>
      <sheetName val="2_하수터파기토공5"/>
      <sheetName val="3_하수수량집계표5"/>
      <sheetName val="4_맹암거집계표5"/>
      <sheetName val="맹암거_토공5"/>
      <sheetName val="5_포장공사수량집계표5"/>
      <sheetName val="도로경계석_(2)5"/>
      <sheetName val="급수급탕_(동관)5"/>
      <sheetName val="오배수_(집계)5"/>
      <sheetName val="장비당단가_(1)1"/>
      <sheetName val="_견적서1"/>
      <sheetName val="1_맹암거관련1"/>
      <sheetName val="3BL공동구_수량1"/>
      <sheetName val="BSD_(2)1"/>
      <sheetName val="Site_Expenses1"/>
      <sheetName val="변압기_및_발전기_용량"/>
      <sheetName val="공사비_내역_(가)1"/>
      <sheetName val="I_설계조건"/>
      <sheetName val="OCT_FDN"/>
      <sheetName val="2_단면가정"/>
      <sheetName val="4_말뚝설계"/>
      <sheetName val="1_설계조건"/>
      <sheetName val="2F_회의실견적(5_14_일대)1"/>
      <sheetName val="GTG_TR_PIT"/>
      <sheetName val="kimre_scrubber"/>
      <sheetName val="Customer_Databas"/>
      <sheetName val="Wind_Load(3_1)_(2)"/>
      <sheetName val="Wind_Load(3_2)"/>
      <sheetName val="Wind_Load(3_4)"/>
      <sheetName val="TABLE2-1_ISBL(GENEAL-CIVIL)"/>
      <sheetName val="TABLE2-1_ISBL-(SlTE_PREP)"/>
      <sheetName val="TABLE2_1_ISBL_(Soil_Invest)"/>
      <sheetName val="TABLE2-2_OSBL(GENERAL-CIVIL)"/>
      <sheetName val="TABLE2-2_OSBL-(SITE_PREP)"/>
      <sheetName val="General_Data"/>
      <sheetName val="수목데이타_"/>
      <sheetName val="1_설계기준"/>
      <sheetName val="전선_및_전선관"/>
      <sheetName val="full_(2)"/>
      <sheetName val="단위별_일위대가표"/>
      <sheetName val="남양시작동자105노65기1_3화1_2"/>
      <sheetName val="7_5_2_BOQ_Summary_"/>
      <sheetName val="TYPE-B_평균H"/>
      <sheetName val="SL_dau_tien"/>
      <sheetName val="설산1_나"/>
      <sheetName val="_해군동해관사_미장공사A그룹_공내역서_xlsx"/>
      <sheetName val="Schedule_C_-_Page_2_of_6"/>
      <sheetName val="Schedule_C_-_Page_4_of_6"/>
      <sheetName val="Schedule_C_-_Page_5_of_6"/>
      <sheetName val="Schedule_C_-_Page_6_of_6"/>
      <sheetName val="Schedule_A_-_Page_1_of_3"/>
      <sheetName val="Schedule_A_-_Page_2_of_3"/>
      <sheetName val="Schedule_A_-_Page_3_of_3"/>
      <sheetName val="Schedule_B_-_Page_1_of_4"/>
      <sheetName val="Schedule_B_-_Page_2_of_4"/>
      <sheetName val="Schedule_B_-_Page_3_of_4"/>
      <sheetName val="Schedule_B_-_Page_4_of_4"/>
      <sheetName val="Schedule_C_-_Page_1_of_6"/>
      <sheetName val="Schedule_C_-_Page_3_of_6"/>
      <sheetName val="Schedule_E_-_Page_1_of_11"/>
      <sheetName val="Schedule_E_-_Page_10_of_11"/>
      <sheetName val="Schedule_E_-_Page_11_of_11"/>
      <sheetName val="Schedule_E_-_Page_2_of_11"/>
      <sheetName val="Schedule_E_-_Page_3_of_11"/>
      <sheetName val="Schedule_E_-_Page_4_of_11"/>
      <sheetName val="Schedule_E_-_Page_5_of_11"/>
      <sheetName val="Schedule_E_-_Page_6_of_11"/>
      <sheetName val="Schedule_E_-_Page_7_of_11"/>
      <sheetName val="Schedule_E_-_Page_8_of_11"/>
      <sheetName val="Schedule_E_-_Page_9_of_11"/>
      <sheetName val="A_1_3_-_Page_1_of_1"/>
      <sheetName val="A_1_4_-_Page_1_of_1"/>
      <sheetName val="A_4_-_Page_1_of_1"/>
      <sheetName val="IMP_(REACTOR)"/>
      <sheetName val="노원열병합__건축공사기성내역서"/>
      <sheetName val="CP-E2_(품셈표)"/>
      <sheetName val="4_LINE"/>
      <sheetName val="7_th"/>
      <sheetName val="조도계산서_(도서)"/>
      <sheetName val="별표_"/>
      <sheetName val="Sheet1_(2)"/>
      <sheetName val="3련 BOX"/>
      <sheetName val="내역서_x0000__x0000__x0000__x0000__x0000__x0000__x0000__x0000__x0000__x0009__x0000_띤ͤ_x0000__x0004__x0000__x0000__x0000__x0000__x0000__x0000_눼ͤ_x0000__x0000__x0000__x0000__x0000_"/>
      <sheetName val="표지"/>
      <sheetName val="APT내역"/>
      <sheetName val="단중표"/>
      <sheetName val="직접인건비"/>
      <sheetName val="경비_원본"/>
      <sheetName val="Schedule E - Pag_x0000__x0000_ﳨ_x0000__x0000__x0000_即酴諬4"/>
      <sheetName val="DB"/>
      <sheetName val="인건비"/>
      <sheetName val="기초코드"/>
      <sheetName val="세부내역"/>
      <sheetName val="예산서"/>
      <sheetName val="화강석_보조기"/>
      <sheetName val="시추주상도"/>
      <sheetName val="미드수량"/>
      <sheetName val="일위_파일"/>
      <sheetName val="금융비용"/>
      <sheetName val="H-01월"/>
      <sheetName val="1차 내역서"/>
      <sheetName val="일위대가(1)"/>
      <sheetName val="우각부보강"/>
      <sheetName val="자재"/>
      <sheetName val="타공종이기"/>
      <sheetName val="2.내역서"/>
      <sheetName val="전체실적"/>
      <sheetName val="MFAB"/>
      <sheetName val="MFRT"/>
      <sheetName val="MPKG"/>
      <sheetName val="MPRD"/>
      <sheetName val="설계명세서(선로)"/>
      <sheetName val="Bdown_ISBL"/>
      <sheetName val="Graph (LGEN)"/>
      <sheetName val="out_prog"/>
      <sheetName val="선적schedule (2)"/>
      <sheetName val="VL"/>
      <sheetName val="101동"/>
      <sheetName val="방송노임"/>
      <sheetName val="CT "/>
      <sheetName val="특별교실"/>
      <sheetName val="0502-2087-Erection"/>
      <sheetName val="Form MF - 2"/>
      <sheetName val="물가자료"/>
      <sheetName val="전기"/>
      <sheetName val="IMP_MAIN_"/>
      <sheetName val="IMP _REACTOR_"/>
      <sheetName val="단위세대"/>
      <sheetName val="UOP 508 PG 2-9"/>
      <sheetName val="March"/>
      <sheetName val="cable"/>
      <sheetName val="2.설계제원"/>
      <sheetName val="8.1"/>
      <sheetName val="목차"/>
      <sheetName val="calculation-1"/>
      <sheetName val="CombinedFooting_F3"/>
      <sheetName val="fixwater"/>
      <sheetName val="reinforce"/>
      <sheetName val="페이징 배관배선"/>
      <sheetName val="UNSTEADY"/>
      <sheetName val="REINF."/>
      <sheetName val="LOADS"/>
      <sheetName val="SKETCH"/>
      <sheetName val="load"/>
      <sheetName val="BQLIST"/>
      <sheetName val="ASTM C585"/>
      <sheetName val="중기조종사 단위단가"/>
      <sheetName val="노임,재료비"/>
      <sheetName val="Schedule E - Pageက_x0000_諱ԃ恭䀯E_x0000_"/>
      <sheetName val="실행내역"/>
      <sheetName val="Site_Expenses4"/>
      <sheetName val="장비당단가_(1)5"/>
      <sheetName val="_견적서4"/>
      <sheetName val="3BL공동구_수량4"/>
      <sheetName val="BSD_(2)4"/>
      <sheetName val="1_맹암거관련4"/>
      <sheetName val="공사비_내역_(가)3"/>
      <sheetName val="변압기_및_발전기_용량3"/>
      <sheetName val="장비당단가_(1)2"/>
      <sheetName val="Site_Expenses2"/>
      <sheetName val="장비당단가_(1)3"/>
      <sheetName val="_견적서2"/>
      <sheetName val="3BL공동구_수량2"/>
      <sheetName val="BSD_(2)2"/>
      <sheetName val="1_맹암거관련2"/>
      <sheetName val="변압기_및_발전기_용량1"/>
      <sheetName val="Site_Expenses3"/>
      <sheetName val="장비당단가_(1)4"/>
      <sheetName val="_견적서3"/>
      <sheetName val="3BL공동구_수량3"/>
      <sheetName val="BSD_(2)3"/>
      <sheetName val="1_맹암거관련3"/>
      <sheetName val="공사비_내역_(가)2"/>
      <sheetName val="변압기_및_발전기_용량2"/>
      <sheetName val="하도급대비"/>
      <sheetName val="경산"/>
      <sheetName val="PROJECT BRIEF(EX.NEW)"/>
      <sheetName val="Sheet13"/>
      <sheetName val="Sheet14"/>
      <sheetName val="Schedule E - Page倯ñ_x0000__x0000__x0000__x0000_가뮙"/>
      <sheetName val="Schedule E - Page〯â_x0000__x0000__x0000__x0000_였뒋㰜"/>
      <sheetName val="JUCK"/>
      <sheetName val="archi(본사)"/>
      <sheetName val="문학간접"/>
      <sheetName val="일위대가(건축)"/>
      <sheetName val="Schedule C - Page 1 of _x0000_"/>
      <sheetName val="단가표 "/>
      <sheetName val="계화배수"/>
      <sheetName val="약품공급2"/>
      <sheetName val="화강석_보조기_x0005__x0000_"/>
      <sheetName val="직재"/>
      <sheetName val="도장비"/>
      <sheetName val="잡철물"/>
      <sheetName val="sheets"/>
      <sheetName val="사용자정의"/>
      <sheetName val="제품표준규격"/>
      <sheetName val="2_자재집계표6"/>
      <sheetName val="화강석_보조기층6"/>
      <sheetName val="혼합기층_포설_및다짐_(2)6"/>
      <sheetName val="보조기층_포설_및다짐6"/>
      <sheetName val="보차도경계석운반_(2)6"/>
      <sheetName val="1_총괄토공6"/>
      <sheetName val="2_하수터파기토공6"/>
      <sheetName val="3_하수수량집계표6"/>
      <sheetName val="4_맹암거집계표6"/>
      <sheetName val="맹암거_토공6"/>
      <sheetName val="5_포장공사수량집계표6"/>
      <sheetName val="도로경계석_(2)6"/>
      <sheetName val="급수급탕_(동관)6"/>
      <sheetName val="오배수_(집계)6"/>
      <sheetName val="GTG_TR_PIT1"/>
      <sheetName val="kimre_scrubber1"/>
      <sheetName val="Customer_Databas1"/>
      <sheetName val="OCT_FDN1"/>
      <sheetName val="2F_회의실견적(5_14_일대)2"/>
      <sheetName val="I_설계조건1"/>
      <sheetName val="1_설계기준1"/>
      <sheetName val="TYPE-B_평균H1"/>
      <sheetName val="수목데이타_1"/>
      <sheetName val="TABLE2-1_ISBL(GENEAL-CIVIL)1"/>
      <sheetName val="TABLE2-1_ISBL-(SlTE_PREP)1"/>
      <sheetName val="TABLE2_1_ISBL_(Soil_Invest)1"/>
      <sheetName val="TABLE2-2_OSBL(GENERAL-CIVIL)1"/>
      <sheetName val="TABLE2-2_OSBL-(SITE_PREP)1"/>
      <sheetName val="General_Data1"/>
      <sheetName val="7_5_2_BOQ_Summary_1"/>
      <sheetName val="2_단면가정1"/>
      <sheetName val="4_말뚝설계1"/>
      <sheetName val="1_설계조건1"/>
      <sheetName val="조도계산서_(도서)1"/>
      <sheetName val="_해군동해관사_미장공사A그룹_공내역서_xlsx1"/>
      <sheetName val="남양시작동자105노65기1_3화1_21"/>
      <sheetName val="별표_1"/>
      <sheetName val="SL_dau_tien1"/>
      <sheetName val="TC_IN"/>
      <sheetName val="단위별_일위대가표1"/>
      <sheetName val="전선_및_전선관1"/>
      <sheetName val="IMP_(REACTOR)1"/>
      <sheetName val="Wind_Load(3_1)_(2)1"/>
      <sheetName val="Wind_Load(3_2)1"/>
      <sheetName val="Wind_Load(3_4)1"/>
      <sheetName val="full_(2)1"/>
      <sheetName val="설산1_나1"/>
      <sheetName val="design_data"/>
      <sheetName val="member_design"/>
      <sheetName val="Schedule_C_-_Page_2_of_61"/>
      <sheetName val="Schedule_C_-_Page_4_of_61"/>
      <sheetName val="Schedule_C_-_Page_5_of_61"/>
      <sheetName val="Schedule_C_-_Page_6_of_61"/>
      <sheetName val="Schedule_A_-_Page_1_of_31"/>
      <sheetName val="Schedule_A_-_Page_2_of_31"/>
      <sheetName val="Schedule_A_-_Page_3_of_31"/>
      <sheetName val="Schedule_B_-_Page_1_of_41"/>
      <sheetName val="Schedule_B_-_Page_2_of_41"/>
      <sheetName val="Schedule_B_-_Page_3_of_41"/>
      <sheetName val="Schedule_B_-_Page_4_of_41"/>
      <sheetName val="Schedule_C_-_Page_1_of_61"/>
      <sheetName val="Schedule_C_-_Page_3_of_61"/>
      <sheetName val="Schedule_E_-_Page_1_of_111"/>
      <sheetName val="Schedule_E_-_Page_10_of_111"/>
      <sheetName val="Schedule_E_-_Page_11_of_111"/>
      <sheetName val="Schedule_E_-_Page_2_of_111"/>
      <sheetName val="Schedule_E_-_Page_3_of_111"/>
      <sheetName val="Schedule_E_-_Page_4_of_111"/>
      <sheetName val="Schedule_E_-_Page_5_of_111"/>
      <sheetName val="Schedule_E_-_Page_6_of_111"/>
      <sheetName val="Schedule_E_-_Page_7_of_111"/>
      <sheetName val="Schedule_E_-_Page_8_of_111"/>
      <sheetName val="Schedule_E_-_Page_9_of_111"/>
      <sheetName val="A_1_3_-_Page_1_of_11"/>
      <sheetName val="A_1_4_-_Page_1_of_11"/>
      <sheetName val="A_4_-_Page_1_of_11"/>
      <sheetName val="공종별_집계"/>
      <sheetName val="노원열병합__건축공사기성내역서1"/>
      <sheetName val="4_LINE1"/>
      <sheetName val="7_th1"/>
      <sheetName val="CP-E2_(품셈표)1"/>
      <sheetName val="RING_WALL"/>
      <sheetName val="Sheet1_(2)1"/>
      <sheetName val="DESIGN_CRITERIA"/>
      <sheetName val="sum1_(2)"/>
      <sheetName val="Data_Vol"/>
      <sheetName val="Galaxy_소비자가격표"/>
      <sheetName val="C_&amp;_G_RHS"/>
      <sheetName val="AS포장복구_"/>
      <sheetName val="제원_설계조건"/>
      <sheetName val="1_취수장"/>
      <sheetName val="Schedule_E_-_P磇⊅밀⊅︀ꃕԯ缀"/>
      <sheetName val="단가산출서_(2)"/>
      <sheetName val="HORI__VESSEL"/>
      <sheetName val="as_boq_list_up"/>
      <sheetName val="BSD__2_"/>
      <sheetName val="New_Valuation"/>
      <sheetName val="인건비_"/>
      <sheetName val="Util&amp;_Real"/>
      <sheetName val="1_우편집중내역서"/>
      <sheetName val="내역서 띤ͤ눼ͤ"/>
      <sheetName val="내역서_띤ͤ눼ͤ"/>
      <sheetName val="Lookup_tables"/>
      <sheetName val="Schedule_E_-_Pagﳨ即酴諬4"/>
      <sheetName val="Schedule E - Paﶻĉ_x0000__x0000_楨◿㢼]誠8"/>
      <sheetName val="Schedule E - Pa䔭疖꜀ȭﶻĉ_x0000__x0000_Ḡ⛓"/>
      <sheetName val="Schedule E - Paﶻ_x001e__x0000__x0000_읰∉㢼ǋ櫀Ʋ"/>
      <sheetName val="Schedule E - Paﶻ_x001e__x0000__x0000_ﳐ⡷㢼ǋ櫀Ʋ"/>
      <sheetName val="Schedule E - Paﶻ_x001e__x0000__x0000_ⱐỹ㢼ǋ櫀Ʋ"/>
      <sheetName val="Schedule E - Paﶻ_x001e__x0000__x0000_萨ⓤ㢼ǋ櫀Ʋ"/>
      <sheetName val="토공(우물통,기타) "/>
      <sheetName val="조명시설"/>
      <sheetName val="Schedule E - Page 11 of浐ௗ펈"/>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sheetData sheetId="567" refreshError="1"/>
      <sheetData sheetId="568" refreshError="1"/>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sheetData sheetId="633"/>
      <sheetData sheetId="634"/>
      <sheetData sheetId="635"/>
      <sheetData sheetId="636"/>
      <sheetData sheetId="637"/>
      <sheetData sheetId="638"/>
      <sheetData sheetId="639"/>
      <sheetData sheetId="640"/>
      <sheetData sheetId="641"/>
      <sheetData sheetId="642"/>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OR"/>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견적갑지"/>
      <sheetName val="입찰참가보고 (2)"/>
      <sheetName val="집계표"/>
      <sheetName val="내역"/>
      <sheetName val="부대공II"/>
      <sheetName val="가설사무실"/>
      <sheetName val="조직도"/>
      <sheetName val="카메라"/>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표지"/>
      <sheetName val="원가계산"/>
      <sheetName val="원가계산기준"/>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단가비교표"/>
      <sheetName val="Chart1"/>
      <sheetName val="내역서"/>
      <sheetName val="단위내역목록"/>
      <sheetName val="단위내역서"/>
      <sheetName val="총괄표"/>
      <sheetName val="원가(1)"/>
      <sheetName val="원가(2)"/>
      <sheetName val="공량산출서"/>
      <sheetName val="Module1"/>
      <sheetName val="적쒩2002"/>
      <sheetName val="단위내엍목록"/>
      <sheetName val="원가계산서"/>
      <sheetName val="설계내역서"/>
      <sheetName val="제어반공량"/>
      <sheetName val="가격조사"/>
      <sheetName val="제어반견적"/>
      <sheetName val="주요물량"/>
      <sheetName val="P礔CKAGE"/>
      <sheetName val="2F 회의실견적(5_14 일대)"/>
      <sheetName val="DS-LOAD"/>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정부노임단가"/>
      <sheetName val="일반공사"/>
      <sheetName val="CONCRETE"/>
      <sheetName val="남양시작동자105노65기1.3화1.2"/>
      <sheetName val="ITEM"/>
      <sheetName val="경비"/>
      <sheetName val="데이타"/>
      <sheetName val="D-3503"/>
      <sheetName val="운반비(전선륐)"/>
      <sheetName val="지급자재"/>
      <sheetName val="공통비"/>
      <sheetName val="차액보증"/>
      <sheetName val="전기일위대가"/>
      <sheetName val="Y-WORK"/>
      <sheetName val="건축내역"/>
      <sheetName val="날개벽"/>
      <sheetName val="11.자재단가"/>
      <sheetName val="ilch"/>
      <sheetName val="결과조달"/>
      <sheetName val="A-4"/>
      <sheetName val="토목주소"/>
      <sheetName val="프랜트면허"/>
      <sheetName val="98지급계획"/>
      <sheetName val="노원열병합  건축공사기성내역서"/>
      <sheetName val="공통가설"/>
      <sheetName val="타공종이기"/>
      <sheetName val="소비자가"/>
      <sheetName val="내역분기"/>
      <sheetName val="기초공"/>
      <sheetName val="기둥(원형)"/>
      <sheetName val="BLOCK(1)"/>
      <sheetName val="sw1"/>
      <sheetName val="NOMUBI"/>
      <sheetName val="자재단가"/>
      <sheetName val="투찰"/>
      <sheetName val="SG"/>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코드"/>
      <sheetName val="공사비집계"/>
      <sheetName val="터널조도"/>
      <sheetName val="출근부"/>
      <sheetName val="인건비"/>
      <sheetName val="부대내역"/>
      <sheetName val="I.설계조건"/>
      <sheetName val="TEL"/>
      <sheetName val="전차선로 물량표"/>
      <sheetName val="CODE"/>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31.고_x0000_RTU"/>
      <sheetName val="설계예산내역서"/>
      <sheetName val="단위중량"/>
      <sheetName val="토공(완충)"/>
      <sheetName val="Sheet1 (2)"/>
      <sheetName val="집1"/>
      <sheetName val="8.PILE  (돌출)"/>
      <sheetName val="CTEMCOST"/>
      <sheetName val="c_balju"/>
      <sheetName val="토공"/>
      <sheetName val="001"/>
      <sheetName val="금액내역서"/>
      <sheetName val="L형옹벽(key)"/>
      <sheetName val="연결임시"/>
      <sheetName val="현금"/>
      <sheetName val="중기사용료"/>
      <sheetName val="실행예산"/>
      <sheetName val="환률"/>
      <sheetName val="한강운반비"/>
      <sheetName val="수량산출"/>
      <sheetName val="단가조사서"/>
      <sheetName val="DATE"/>
      <sheetName val="구조물철거타공정이월"/>
      <sheetName val="백호우계수"/>
      <sheetName val="관람석제출"/>
      <sheetName val="#REF"/>
      <sheetName val="내역서(총)"/>
      <sheetName val="횡배위치"/>
      <sheetName val="견적시담(송포2공구)"/>
      <sheetName val="공사개요"/>
      <sheetName val="판"/>
      <sheetName val="6호기"/>
      <sheetName val="자재집계"/>
      <sheetName val="토공계산서(부체도로)"/>
      <sheetName val="간선계산"/>
      <sheetName val="건축"/>
      <sheetName val="ABUT수량-A1"/>
      <sheetName val="수목단가"/>
      <sheetName val="시설수량표"/>
      <sheetName val="식재수량표"/>
      <sheetName val="일위목록"/>
      <sheetName val="BID"/>
      <sheetName val="K1자재(3차등)"/>
      <sheetName val="설계조건"/>
      <sheetName val="안정계산"/>
      <sheetName val="단면검토"/>
      <sheetName val="노무비"/>
      <sheetName val="BQ"/>
      <sheetName val="맨홀수량집계"/>
      <sheetName val="수량집계"/>
      <sheetName val="총괄집계표"/>
      <sheetName val="단가"/>
      <sheetName val="시설물일위"/>
      <sheetName val="BJJIN"/>
      <sheetName val="STORAGE"/>
      <sheetName val="보합"/>
      <sheetName val="현장지지물물량"/>
      <sheetName val="기계내역"/>
      <sheetName val="최초침전지집계표"/>
      <sheetName val="난방열교"/>
      <sheetName val="급탕열교"/>
      <sheetName val="중기일위대가"/>
      <sheetName val="TOTAL"/>
      <sheetName val="fitting"/>
      <sheetName val="31.고"/>
      <sheetName val="32.銅기기초"/>
      <sheetName val="정렬"/>
      <sheetName val="danga"/>
      <sheetName val="총계"/>
      <sheetName val="내역서 "/>
      <sheetName val="준검 내역서"/>
      <sheetName val="산거각호표"/>
      <sheetName val="B"/>
      <sheetName val="공통부대비"/>
      <sheetName val="겉장"/>
      <sheetName val="기성검사원"/>
      <sheetName val="원가"/>
      <sheetName val="토목"/>
      <sheetName val="일위대가목차"/>
      <sheetName val="실행내역"/>
      <sheetName val="토공총괄집계"/>
      <sheetName val="JUCK"/>
      <sheetName val="교각1"/>
      <sheetName val="UNIT"/>
      <sheetName val="조경"/>
      <sheetName val="March"/>
      <sheetName val="화재 탐지 설비"/>
      <sheetName val="TABLE"/>
      <sheetName val="일위대가목록"/>
      <sheetName val="품질 및 특성 보정계수"/>
      <sheetName val="품목"/>
      <sheetName val="토 적 표"/>
      <sheetName val="입력DATA"/>
      <sheetName val="바닥판"/>
      <sheetName val="철거수량"/>
      <sheetName val="표지 (2)"/>
      <sheetName val="총괄내역서"/>
      <sheetName val="전신환매도율"/>
      <sheetName val="대비2"/>
      <sheetName val="자재단가표"/>
      <sheetName val="동원인원산출"/>
      <sheetName val="회사99"/>
      <sheetName val="NEWDRAW"/>
      <sheetName val="단면 (2)"/>
      <sheetName val="7.1유효폭"/>
      <sheetName val="Macro1"/>
      <sheetName val="설계예산서"/>
      <sheetName val="몰탈재료산출"/>
      <sheetName val="조도계산서 (도서)"/>
      <sheetName val="FACTOR"/>
      <sheetName val="Sheet4"/>
      <sheetName val="손익분석"/>
      <sheetName val="총집계표"/>
      <sheetName val="Site Expenses"/>
      <sheetName val="소업1교"/>
      <sheetName val="설변물량"/>
      <sheetName val="점수계산1-2"/>
      <sheetName val="2000년1차"/>
      <sheetName val="2000전체분"/>
      <sheetName val="TYPE-B 평균H"/>
      <sheetName val="말뚝물량"/>
      <sheetName val="년"/>
      <sheetName val="경비2내역"/>
      <sheetName val="교각계산"/>
      <sheetName val="3BL공동구 수량"/>
      <sheetName val="을"/>
      <sheetName val="금액집계"/>
      <sheetName val="노임"/>
      <sheetName val="35_x000e_장주신설"/>
      <sheetName val="DATA(BAC)"/>
      <sheetName val="변화치수"/>
      <sheetName val="unit 4"/>
      <sheetName val="전체총괄표"/>
      <sheetName val="요소별"/>
      <sheetName val="전기요금"/>
      <sheetName val="도급대비"/>
      <sheetName val="조건"/>
      <sheetName val="한전위탁공사비2"/>
      <sheetName val="계산근거"/>
      <sheetName val="계화배수"/>
      <sheetName val="Customer Databas"/>
      <sheetName val="골조시행"/>
      <sheetName val="단면가정"/>
      <sheetName val="조건표"/>
      <sheetName val="입찰"/>
      <sheetName val="현경"/>
      <sheetName val="신공"/>
      <sheetName val="내역1"/>
      <sheetName val="Dae_Jiju"/>
      <sheetName val="Sikje_ingun"/>
      <sheetName val="TREE_D"/>
      <sheetName val="가공비"/>
      <sheetName val="현장"/>
      <sheetName val="Sheet2"/>
      <sheetName val="(2)"/>
      <sheetName val="기계실"/>
      <sheetName val="eq_data"/>
      <sheetName val="사용성검토"/>
      <sheetName val="SE-611"/>
      <sheetName val="여흥"/>
      <sheetName val="Explanation for Page 17"/>
      <sheetName val="dtxl"/>
      <sheetName val="수량산출서"/>
      <sheetName val="woo(mac)"/>
      <sheetName val="총투자비산정"/>
      <sheetName val="ROE(FI)"/>
      <sheetName val="Sens&amp;Anal"/>
      <sheetName val="장문교(대전)"/>
      <sheetName val="건축(충일분)"/>
      <sheetName val="단면(RW1)"/>
      <sheetName val="9GNG운반"/>
      <sheetName val="EUPDAT2"/>
      <sheetName val="단가산출2"/>
      <sheetName val="실행철강하도"/>
      <sheetName val="장비집계"/>
      <sheetName val="C &amp; G RHS"/>
      <sheetName val="견적서"/>
      <sheetName val="플랜트 설치"/>
      <sheetName val="직노"/>
      <sheetName val="일위대가표"/>
      <sheetName val="1.수인터널"/>
      <sheetName val="공틀공사"/>
      <sheetName val="COST"/>
      <sheetName val="단가대비표"/>
      <sheetName val="대비표"/>
      <sheetName val="토목내역"/>
      <sheetName val="터파기및재료"/>
      <sheetName val="일위대가 (목록)"/>
      <sheetName val="한전고리-을"/>
      <sheetName val="2.예산냴역검토서"/>
      <sheetName val="예산서"/>
      <sheetName val="FRP배관단가(만수)"/>
      <sheetName val="만수배관단가"/>
      <sheetName val="단중표"/>
      <sheetName val="계획"/>
      <sheetName val="계획세부"/>
      <sheetName val="사용내역서"/>
      <sheetName val="항목별내역서"/>
      <sheetName val="안전담당자"/>
      <sheetName val="유도원"/>
      <sheetName val="안전사진"/>
      <sheetName val="장비당단가 (1)"/>
      <sheetName val="예산변경사항"/>
      <sheetName val="8.자재단가"/>
      <sheetName val="부대공집계표"/>
      <sheetName val="CALCULATION"/>
      <sheetName val="연수동"/>
      <sheetName val="산업개발안내서"/>
      <sheetName val="귀래 설계 공내역서"/>
      <sheetName val="검색"/>
      <sheetName val="공종별 집계"/>
      <sheetName val="Despacho (c.civil)"/>
      <sheetName val="Sheet5"/>
      <sheetName val="TYPE1"/>
      <sheetName val="기계경비"/>
      <sheetName val="제경비"/>
      <sheetName val="#230,#235"/>
      <sheetName val="실시설계"/>
      <sheetName val="비대칭계수"/>
      <sheetName val="원형맨홀수량"/>
      <sheetName val="P.M 별"/>
      <sheetName val="하수급견적대비"/>
      <sheetName val="2.대외공문"/>
      <sheetName val="BOQ-Summary_Form A2"/>
      <sheetName val="DIAPHRAGM"/>
      <sheetName val="관거공사비"/>
      <sheetName val="118.세금과공과"/>
      <sheetName val="IMP(MAIN)"/>
      <sheetName val="IMP (REACTOR)"/>
      <sheetName val="명세서"/>
      <sheetName val="45,46"/>
      <sheetName val="을지"/>
      <sheetName val="Indirect Cost"/>
      <sheetName val="단위세대"/>
      <sheetName val="현장관리비집계표"/>
      <sheetName val="자료"/>
      <sheetName val="코드표"/>
      <sheetName val="단면치수"/>
      <sheetName val="hvac(제어동)"/>
      <sheetName val="물량산출근거"/>
      <sheetName val="1을"/>
      <sheetName val="J直材4"/>
      <sheetName val="개요"/>
      <sheetName val="산근"/>
      <sheetName val="아파트건축"/>
      <sheetName val="예산M12A"/>
      <sheetName val="초"/>
      <sheetName val="견적조건"/>
      <sheetName val="공종분류"/>
      <sheetName val="별표"/>
      <sheetName val="봉방동근생"/>
      <sheetName val="단가조정"/>
      <sheetName val="구왤집계표"/>
      <sheetName val="Ⅴ-2.공종별내역"/>
      <sheetName val="토사(PE)"/>
      <sheetName val="관리비"/>
      <sheetName val="배수관공"/>
      <sheetName val="입찰안"/>
      <sheetName val="20관리비율"/>
      <sheetName val="예산내역서"/>
      <sheetName val="백암비스타내역"/>
      <sheetName val="U-TYPE(1)"/>
      <sheetName val="내역총괄표"/>
      <sheetName val="sum1 (2)"/>
      <sheetName val="major"/>
      <sheetName val="전기일위목록"/>
      <sheetName val="설계산출표지"/>
      <sheetName val="공사원가계산서"/>
      <sheetName val="설계산출기초"/>
      <sheetName val="도급예산내역서총괄표"/>
      <sheetName val="을부담운반비"/>
      <sheetName val="운반비산출"/>
      <sheetName val="06-BATCH "/>
      <sheetName val="CIVIL"/>
      <sheetName val="SLAB"/>
      <sheetName val="5. COST SCHEDULE PER EXPENSE"/>
      <sheetName val="현대물량"/>
      <sheetName val="DS-최종"/>
      <sheetName val="Qheet3"/>
      <sheetName val="설계명세서(선로)"/>
      <sheetName val=" 견적서"/>
      <sheetName val="부대대비"/>
      <sheetName val="냉연집계"/>
      <sheetName val="조도"/>
      <sheetName val="전기"/>
      <sheetName val="설계서"/>
      <sheetName val="건물현황"/>
      <sheetName val="재무가정"/>
      <sheetName val="오산갈곳"/>
      <sheetName val="실행내역서"/>
      <sheetName val="단위수량"/>
      <sheetName val="토공,기초"/>
      <sheetName val="sheets"/>
      <sheetName val="물가"/>
      <sheetName val="dg"/>
      <sheetName val="Model"/>
      <sheetName val="Ⅱ1-0타"/>
      <sheetName val="수량산출근거"/>
      <sheetName val="양식"/>
      <sheetName val="물량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EP0618"/>
      <sheetName val="CAPVC"/>
      <sheetName val="통합"/>
      <sheetName val="COPING"/>
      <sheetName val="남ꌀ전JC"/>
      <sheetName val="효성CB 1P기초"/>
      <sheetName val="MCC제원"/>
      <sheetName val="단가표 "/>
      <sheetName val="단가조사표"/>
      <sheetName val="IW-LIST"/>
      <sheetName val="기본입력"/>
      <sheetName val="부대공Ⅱ"/>
      <sheetName val="현장관리비내역서"/>
      <sheetName val="FAB별"/>
      <sheetName val="사급자재"/>
      <sheetName val="배수공토공"/>
      <sheetName val="s"/>
      <sheetName val="쵽괄표"/>
      <sheetName val="공통"/>
      <sheetName val="원가집계"/>
      <sheetName val="4.말뚝설계"/>
      <sheetName val="1.설계조건"/>
      <sheetName val="CABLE_SIZE_CALCULATION_SHEET"/>
      <sheetName val="IMPEADENCE_MAP_"/>
      <sheetName val="IMPEADENCE_"/>
      <sheetName val="입찰참가보고_(2)"/>
      <sheetName val="공정현황보고(3_20)_(2)"/>
      <sheetName val="추진공정(법인)3_20"/>
      <sheetName val="공정현황보고(3_27)_(2)"/>
      <sheetName val="추진공정(법인)3_27"/>
      <sheetName val="공정현황보고(4_2)"/>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15_전철용RTU"/>
      <sheetName val="16_R-C_BANK"/>
      <sheetName val="17_모선배선"/>
      <sheetName val="18_제어및전력케이블"/>
      <sheetName val="19_핏트"/>
      <sheetName val="20_배수로"/>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공구손료_산출내역"/>
      <sheetName val="2F_회의실견적(5_14_일대)"/>
      <sheetName val="남양시작동자105노65기1_3화1_2"/>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전차선로_물량표"/>
      <sheetName val="신규단가-00_11_30"/>
      <sheetName val="노원열병합__건축공사기성내역서"/>
      <sheetName val="31_고RTU"/>
      <sheetName val="전도금청구서_(2)"/>
      <sheetName val="금전출납_"/>
      <sheetName val="식대_"/>
      <sheetName val="기성고조서(폐기물)_(2)"/>
      <sheetName val="Sheet3_(5)"/>
      <sheetName val="Sheet3_(6)"/>
      <sheetName val="11_자재단가"/>
      <sheetName val="Sheet1_(2)"/>
      <sheetName val="I_설계조건"/>
      <sheetName val="조도계산서_(도서)"/>
      <sheetName val="8_PILE__(돌출)"/>
      <sheetName val="3BL공동구_수량"/>
      <sheetName val="내역서_"/>
      <sheetName val="준검_내역서"/>
      <sheetName val="32_銅기기초"/>
      <sheetName val="Site_Expenses"/>
      <sheetName val="화재_탐지_설비"/>
      <sheetName val="7_1유효폭"/>
      <sheetName val="TYPE-B_평균H"/>
      <sheetName val="31_고"/>
      <sheetName val="토공(우물통,기타) "/>
      <sheetName val="VXXX"/>
      <sheetName val="부하LOAD"/>
      <sheetName val="가격조사서"/>
      <sheetName val="배수공"/>
      <sheetName val="암거"/>
      <sheetName val="포장공"/>
      <sheetName val="맨홀토공수량"/>
      <sheetName val="총괄-1"/>
      <sheetName val="세목별"/>
      <sheetName val="공사비예산서(토목분)"/>
      <sheetName val="가시설수량"/>
      <sheetName val="배수공1"/>
      <sheetName val="견적정보"/>
      <sheetName val="변경내역"/>
      <sheetName val="단가조건(02년)"/>
      <sheetName val="견적을지"/>
      <sheetName val="단위헾】"/>
      <sheetName val="S1"/>
      <sheetName val="B토목"/>
      <sheetName val="쵽물량표"/>
      <sheetName val="정산민량표"/>
      <sheetName val="4.실행예산단가삼출서(단갌)"/>
      <sheetName val="4.실행예산단가삼출서(금액)"/>
      <sheetName val="5.현잣관리비"/>
      <sheetName val="타워기초"/>
      <sheetName val="산출내역서집계표"/>
      <sheetName val="구의33고"/>
      <sheetName val="내역표지"/>
      <sheetName val="요율"/>
      <sheetName val="맨홀수량"/>
      <sheetName val="치수표"/>
      <sheetName val="정산입력"/>
      <sheetName val="3.현장배치"/>
      <sheetName val="공사기본내용입력"/>
      <sheetName val="단가(1)"/>
      <sheetName val="200"/>
      <sheetName val="EQUIPMENT -2"/>
      <sheetName val="FLANGE"/>
      <sheetName val="VALVE"/>
      <sheetName val="산헾"/>
      <sheetName val="토공 토적표"/>
      <sheetName val="6공구전체"/>
      <sheetName val="DESIGN CRETERIA"/>
      <sheetName val="부대공"/>
      <sheetName val="방호벽"/>
      <sheetName val="교통표지"/>
      <sheetName val="낙석방지책"/>
      <sheetName val="일위단가"/>
      <sheetName val="중기사용료산출근거"/>
      <sheetName val="단가 및 재료비"/>
      <sheetName val="99.6"/>
      <sheetName val="상촌2교-일반수량집계"/>
      <sheetName val="환율"/>
      <sheetName val="기준자료"/>
      <sheetName val="지표"/>
      <sheetName val="전기단가조사서"/>
      <sheetName val="SORCE1"/>
      <sheetName val="Budget 2005(DW)"/>
      <sheetName val="ins"/>
      <sheetName val="AP1"/>
      <sheetName val="-15.0"/>
      <sheetName val="6PILE  (돌출)"/>
      <sheetName val="실행철강矨_x001e_"/>
      <sheetName val="품셈TABLE"/>
      <sheetName val="합계"/>
      <sheetName val="3.건축(현장안)"/>
      <sheetName val="설비내역서"/>
      <sheetName val="건축내역서"/>
      <sheetName val="전기내역서"/>
      <sheetName val="토&amp;흙"/>
      <sheetName val="건축공사"/>
      <sheetName val="실행철헾】_x0005_"/>
      <sheetName val="계획세_x0005_"/>
      <sheetName val="계획세喀"/>
      <sheetName val="FLA"/>
      <sheetName val="품의서"/>
      <sheetName val="D040416"/>
      <sheetName val="DS_3Q"/>
      <sheetName val="연습"/>
      <sheetName val="type-F"/>
      <sheetName val="수문일1"/>
      <sheetName val="남양내역"/>
      <sheetName val="대림경상68억"/>
      <sheetName val="갑지(추정)"/>
      <sheetName val="도장수량"/>
      <sheetName val="말뚝지ᘀ᨜԰_x0000_"/>
      <sheetName val="Ⅴ-2.공ᛇ᨜԰_x0000_"/>
      <sheetName val="오산갈醜"/>
      <sheetName val="말뚝지怀፵∀ᩃ"/>
      <sheetName val="부대_x0005__x0000_"/>
      <sheetName val="견적_x0005__x0000_"/>
      <sheetName val="가시설단위수량"/>
      <sheetName val="BQ-Offsite"/>
      <sheetName val="PipWT"/>
      <sheetName val="3련 BOX"/>
      <sheetName val="Ԁ"/>
      <sheetName val="건설성적"/>
      <sheetName val="가시설(TYPE-A)"/>
      <sheetName val="1-1평균터파기고(1)"/>
      <sheetName val="1NYS(당)"/>
      <sheetName val="토류판설치(t=60)"/>
      <sheetName val="조명시설"/>
      <sheetName val="Condition"/>
      <sheetName val="98수금사업"/>
      <sheetName val="투자효율분석"/>
      <sheetName val="1.우편집중내역서"/>
      <sheetName val="공사내역"/>
      <sheetName val="단가표"/>
      <sheetName val="재료"/>
      <sheetName val="신천교(음성)"/>
      <sheetName val="1.취수장"/>
      <sheetName val="건축마감(E)"/>
      <sheetName val="BOX"/>
      <sheetName val="B767"/>
      <sheetName val="99총공사내역서"/>
      <sheetName val="신축수량"/>
      <sheetName val="계렀቟԰"/>
      <sheetName val="항목별내역헾"/>
      <sheetName val="대전21토목내역서"/>
      <sheetName val="PRO_DCI"/>
      <sheetName val="INST_DCI"/>
      <sheetName val="HVAC_DCI"/>
      <sheetName val="PIPE_DCI"/>
      <sheetName val="공사비 내역 (가)"/>
      <sheetName val="Sitec120"/>
      <sheetName val="장비"/>
      <sheetName val="성토도수로현황"/>
      <sheetName val="1.설계설명서"/>
      <sheetName val="기타공"/>
      <sheetName val="배수집계"/>
      <sheetName val="3.하중산정4.지지력"/>
      <sheetName val="CAL"/>
      <sheetName val="시행예산"/>
      <sheetName val="대우단가(풍산)"/>
      <sheetName val="공통가설공사"/>
      <sheetName val="예산M5A"/>
      <sheetName val="포장복구집계"/>
      <sheetName val="2002년요약"/>
      <sheetName val="참고"/>
      <sheetName val="산๿"/>
      <sheetName val="재료缀ᨎ"/>
      <sheetName val="품질 및 缀ᨎ԰_x0000_缀_x0000__x0000_"/>
      <sheetName val="명헾】"/>
      <sheetName val="BQ(실행)"/>
      <sheetName val="안က_x0000_瀀"/>
      <sheetName val="안/_x0000_ "/>
      <sheetName val="BOM-Form A.1.III"/>
      <sheetName val="L_RPTA05_목록"/>
      <sheetName val="현장경비"/>
      <sheetName val="Galaxy 소비자가격표"/>
      <sheetName val="부대공헾】_x0005_"/>
      <sheetName val="계획세헾"/>
      <sheetName val="T진도"/>
      <sheetName val="착공내역"/>
      <sheetName val="도급및 실행내역"/>
      <sheetName val="보집계표"/>
      <sheetName val="TCA"/>
      <sheetName val="studio"/>
      <sheetName val="안ﺬ_xd9d5_ԯ"/>
      <sheetName val="입력1"/>
      <sheetName val="6동"/>
      <sheetName val="실행내역서 "/>
      <sheetName val="#4DUCT SUPPORT 체크LIST"/>
      <sheetName val="말뚝지ᴀᨈ԰_x0000_"/>
      <sheetName val="인사자료총집계"/>
      <sheetName val="표지판현황"/>
      <sheetName val="편입토지조서"/>
      <sheetName val="공사비총괄표"/>
      <sheetName val="L형옹벽"/>
      <sheetName val="단가조๿"/>
      <sheetName val="1-1"/>
      <sheetName val="가감수량"/>
      <sheetName val="맨홀수량산출"/>
      <sheetName val="내역(원안-대안)"/>
      <sheetName val="design criteria"/>
      <sheetName val="working load at the btm ft."/>
      <sheetName val="plan&amp;section of foundation"/>
      <sheetName val="토사԰_x0000_缀_x0000_"/>
      <sheetName val="비대缀ᨎ԰"/>
      <sheetName val="개԰"/>
      <sheetName val="산尜"/>
      <sheetName val="저"/>
      <sheetName val="자판실행"/>
      <sheetName val="견적"/>
      <sheetName val="기본자료"/>
      <sheetName val="세부내역"/>
      <sheetName val="현장별계약현황('98.10.31)"/>
      <sheetName val="부대"/>
      <sheetName val="RING WALL"/>
      <sheetName val="기초견적가"/>
      <sheetName val="MW-S"/>
      <sheetName val="NYS"/>
      <sheetName val="MW-BM"/>
      <sheetName val="Data&amp;Result"/>
      <sheetName val="오산︀폕"/>
      <sheetName val="stability check"/>
      <sheetName val="design load"/>
      <sheetName val="CAT_5"/>
      <sheetName val="내역(전체)"/>
      <sheetName val="별첨1"/>
      <sheetName val="일위대가(가설)"/>
      <sheetName val="아파트1"/>
      <sheetName val="단가조사"/>
      <sheetName val="1호맨홀토공"/>
      <sheetName val="갑지1"/>
      <sheetName val="사진"/>
      <sheetName val="J直材_x0005_"/>
      <sheetName val=" ԰_x0000_缀"/>
      <sheetName val="00내역서"/>
      <sheetName val="1호맨홀가감수량"/>
      <sheetName val="1호맨홀수량산출"/>
      <sheetName val="BOQ건축"/>
      <sheetName val="DNW"/>
      <sheetName val="입출재고현황 (2)"/>
      <sheetName val="COVER"/>
      <sheetName val="슬래브(유곡)"/>
      <sheetName val="전기簀፰쐀፰"/>
      <sheetName val="D01"/>
      <sheetName val="TB-내역서"/>
      <sheetName val="자료(통합)"/>
      <sheetName val="대상공사(조달청)"/>
      <sheetName val="Mp-team 1"/>
      <sheetName val="SUMMARY"/>
      <sheetName val="PAINT"/>
      <sheetName val="콘크리트타설집계표"/>
      <sheetName val="일반맨홀수량집계(A-7 LINE)"/>
      <sheetName val="물량산〒_x0005_"/>
      <sheetName val="부紀ዱ԰"/>
      <sheetName val="날개벽(좌,우=45도,75도)"/>
      <sheetName val="SUB일위대가"/>
      <sheetName val="123"/>
      <sheetName val="토공사"/>
      <sheetName val="dg-VTu"/>
      <sheetName val="APT내역"/>
      <sheetName val="부대시설"/>
      <sheetName val="물︀"/>
      <sheetName val="Testing"/>
      <sheetName val="공사원가_x0005__x0000_"/>
      <sheetName val="총공사비"/>
      <sheetName val="GL연결용"/>
      <sheetName val="단가址&quot;垌"/>
      <sheetName val="DRAIN DRUM PIT D-301"/>
      <sheetName val="경비_원본"/>
      <sheetName val="물가대비표"/>
      <sheetName val="_x0000__x0000_"/>
      <sheetName val="1F"/>
      <sheetName val="EACT10"/>
      <sheetName val="공주-교대(A1)"/>
      <sheetName val="간접비"/>
      <sheetName val="일반맨홀鲕ԯ_x0000_"/>
      <sheetName val=""/>
      <sheetName val="적용 기준(환율)-1"/>
      <sheetName val="적용 기준(환율)"/>
      <sheetName val="자재단가 "/>
      <sheetName val="단가산출3"/>
      <sheetName val="단가산출_목록"/>
      <sheetName val="직공비"/>
      <sheetName val="9호관로"/>
      <sheetName val="사통"/>
      <sheetName val="표지(도서)"/>
      <sheetName val="변압기용량"/>
      <sheetName val="발전기"/>
      <sheetName val="발전기부하"/>
      <sheetName val="축전지"/>
      <sheetName val="전압조건(도서)"/>
      <sheetName val="전압(도서)"/>
      <sheetName val="부하조건(도서)"/>
      <sheetName val="조도계산서 _도서_"/>
      <sheetName val="부하(성남)"/>
      <sheetName val="케이블"/>
      <sheetName val="현황산출서"/>
      <sheetName val="산#3-1"/>
      <sheetName val="단가산출집계"/>
      <sheetName val="별표 "/>
      <sheetName val="자재테이블"/>
      <sheetName val="Macro(전선)"/>
      <sheetName val="외자배분"/>
      <sheetName val="General Data"/>
      <sheetName val="조인트"/>
      <sheetName val="노임단가(0.3)"/>
      <sheetName val="콘크리트 블록 유형별 수량"/>
      <sheetName val="도"/>
      <sheetName val="내력서"/>
      <sheetName val="spec1"/>
      <sheetName val="단가표 (2)"/>
      <sheetName val="하수실행"/>
      <sheetName val="단가대비"/>
      <sheetName val="壓降計算基本資料"/>
      <sheetName val="견적접수"/>
      <sheetName val="견적내역서"/>
      <sheetName val="Code-&gt;No"/>
      <sheetName val="sc0314 Index"/>
      <sheetName val="EQUIP-H"/>
      <sheetName val="조직"/>
      <sheetName val="MEMBER"/>
      <sheetName val="기본DATA"/>
      <sheetName val="목창호"/>
      <sheetName val="견적대비표"/>
      <sheetName val="각종장비전압강하계산"/>
      <sheetName val="내역서(기성청구)"/>
      <sheetName val="차수"/>
      <sheetName val="Wt of Mod."/>
      <sheetName val="내역총헾】"/>
      <sheetName val="부翇ᨎ԰"/>
      <sheetName val="부缀ᨎ԰"/>
      <sheetName val="예가표"/>
      <sheetName val="PILE길이산출(DRA)"/>
      <sheetName val="현장유지관리비"/>
      <sheetName val="공통(20-91)"/>
      <sheetName val="자재"/>
      <sheetName val="POL6차-PIPING"/>
      <sheetName val="︀ᇕ"/>
      <sheetName val="견ԯ_x0000_缀"/>
      <sheetName val="총누_x0005_"/>
      <sheetName val="설계산출기䀀"/>
      <sheetName val="31.고_x005f_x0000_RTU"/>
      <sheetName val="35_x005f_x000e_장주신설"/>
      <sheetName val="견֮_x0000_缀"/>
      <sheetName val="사급자재총괄"/>
      <sheetName val="총 원가계산"/>
      <sheetName val="118.세금Ԉ_x0000_缀"/>
      <sheetName val="견頀⢀_xdc00_"/>
      <sheetName val="조달요청서"/>
      <sheetName val="노임변동률"/>
      <sheetName val="일위대가(1)"/>
      <sheetName val="SRC CLOUMN 설계"/>
      <sheetName val="입헾】"/>
      <sheetName val="말뚝지怀፵ን"/>
      <sheetName val="기계"/>
      <sheetName val="3) 클레임 반영시"/>
      <sheetName val="입력"/>
      <sheetName val="1.설계기준"/>
      <sheetName val="단︀ᇕ԰"/>
      <sheetName val="부쌔ᄅ0"/>
      <sheetName val="단က_x0000_　"/>
      <sheetName val="CRUDE RE-bar"/>
      <sheetName val="96보완계획7.12"/>
      <sheetName val="산_x0005_"/>
      <sheetName val="남원(내)"/>
      <sheetName val="L형옹๿"/>
      <sheetName val="L형옹_x0005_"/>
      <sheetName val="봉방동근_x0005_"/>
      <sheetName val="L형옹尜"/>
      <sheetName val="연령현황"/>
      <sheetName val="전선 및 전선관"/>
      <sheetName val="문학간접"/>
      <sheetName val="2공구산출내역"/>
      <sheetName val="내역서(우)"/>
      <sheetName val="전등"/>
      <sheetName val="Baby일위대가"/>
      <sheetName val="공사비명세서"/>
      <sheetName val="코헾⿾"/>
      <sheetName val="시공측량-을"/>
      <sheetName val="40총괄"/>
      <sheetName val="40집계"/>
      <sheetName val="제조98"/>
      <sheetName val="7내역"/>
      <sheetName val="비대칭ׇ_x0000_"/>
      <sheetName val="전기공사"/>
      <sheetName val="기성내역서표지"/>
      <sheetName val="항목별내԰_x0000_"/>
      <sheetName val="일반전기"/>
      <sheetName val="입_x0005__x0000_"/>
      <sheetName val="우각부보강"/>
      <sheetName val="UR2-Calculation"/>
      <sheetName val="찍기"/>
      <sheetName val="을 2"/>
      <sheetName val="CC16-내역서"/>
      <sheetName val="도급예산내역᐀ባ搀腳"/>
      <sheetName val="101동"/>
      <sheetName val="업무처리전"/>
      <sheetName val="archi(본사)"/>
      <sheetName val="공조생기"/>
      <sheetName val="입찰견적보고서"/>
      <sheetName val="방음벽 기초 尜_x0013_層_x0013_"/>
      <sheetName val="계화배尜"/>
      <sheetName val="옹벽"/>
      <sheetName val="안㔀቎԰"/>
      <sheetName val="기초부재력검토"/>
      <sheetName val="Proposa_x0005_"/>
      <sheetName val="비교尜"/>
      <sheetName val="원가계산 (2)"/>
      <sheetName val="신우"/>
      <sheetName val="구왤집계徸"/>
      <sheetName val="154TW"/>
      <sheetName val="공사원가계산㔀"/>
      <sheetName val="㗇቎"/>
      <sheetName val="방음벽 기초 丵〒_x0005__x0000_"/>
      <sheetName val="노무"/>
      <sheetName val="118.세금과丵〒"/>
      <sheetName val="경상비내역서"/>
      <sheetName val="명단"/>
      <sheetName val="AS복구"/>
      <sheetName val="중기터파기"/>
      <sheetName val="변수값"/>
      <sheetName val="중기상차"/>
      <sheetName val="부표총괄"/>
      <sheetName val="N賃率-職"/>
      <sheetName val="총누怸"/>
      <sheetName val="총누_x0010_"/>
      <sheetName val="청제공기계일위대가"/>
      <sheetName val="비목군단가비교표"/>
      <sheetName val="구왤집︀ᇕ"/>
      <sheetName val="FB25JN"/>
      <sheetName val="지계"/>
      <sheetName val="내역서(total)"/>
      <sheetName val="118.세금丵⼞_x0005_"/>
      <sheetName val="증감내역서"/>
      <sheetName val="6-3차"/>
      <sheetName val="Ⅴ-2.缀ᨎ԰_x0000_缀"/>
      <sheetName val="Ⅴ-2.ᰀ፜搀፜"/>
      <sheetName val="총괄내역԰"/>
      <sheetName val="예산M︀ᇕ԰"/>
      <sheetName val="ASEM내역"/>
      <sheetName val="데리네이타현황"/>
      <sheetName val="1,2공구원가계산서"/>
      <sheetName val="1공구산출내역서"/>
      <sheetName val="단면炜_x0013_"/>
      <sheetName val="부Ç_x0000_Ԁ"/>
      <sheetName val="일반맨԰_x0000_缀_x0000__x0000_"/>
      <sheetName val="분석"/>
      <sheetName val="Ⅴ-2.԰_x0000_缀_x0000__x0000_"/>
      <sheetName val="집수정단"/>
      <sheetName val="제품목록"/>
      <sheetName val="계丵"/>
      <sheetName val="유도0"/>
      <sheetName val="유도렀"/>
      <sheetName val="유도_x0000_"/>
      <sheetName val="오산갈׃"/>
      <sheetName val="Ⅴ-2.공종별0_x0000_"/>
      <sheetName val="안전쌎ᄅ0"/>
      <sheetName val="오산갈_x0010_"/>
      <sheetName val="사진대지"/>
      <sheetName val="단0_x0000_"/>
      <sheetName val="단0_x0000_砀"/>
      <sheetName val="단堀᎟鰀"/>
      <sheetName val="공사입력"/>
      <sheetName val="설계산㔀቎԰"/>
      <sheetName val="11"/>
      <sheetName val="오산갈漰"/>
      <sheetName val="오산갈_x0005_"/>
      <sheetName val="식재"/>
      <sheetName val="시설물"/>
      <sheetName val="식재출력용"/>
      <sheetName val="유지관리"/>
      <sheetName val="품셈"/>
      <sheetName val="비교_x0005_"/>
      <sheetName val="수량산출근窨"/>
      <sheetName val="문산방향-교대(A2)"/>
      <sheetName val="Parameter"/>
      <sheetName val="수량산๿〚_x0005_"/>
      <sheetName val="비교硐"/>
      <sheetName val="계Ԁ "/>
      <sheetName val="구왤집계甌"/>
      <sheetName val="계0_x0000_砀"/>
      <sheetName val="96_x0005__x0000_"/>
      <sheetName val="9က_x0000_堀"/>
      <sheetName val="9က_x0000_倀"/>
      <sheetName val="9က_x0000_退"/>
      <sheetName val="118.세금과_x0000__x0000_"/>
      <sheetName val="9-1차이내역"/>
      <sheetName val="해평견적"/>
      <sheetName val="단㔀቎԰"/>
      <sheetName val="구왤집䈀ᑪ"/>
      <sheetName val="118.세금劈,橂"/>
      <sheetName val="특수선일위대가"/>
      <sheetName val="하도금액분계"/>
      <sheetName val="일위산출"/>
      <sheetName val="예산"/>
      <sheetName val="간접비내역-1"/>
      <sheetName val="CAL."/>
      <sheetName val="SILICATE"/>
      <sheetName val="일위대가㢸"/>
      <sheetName val="계摠"/>
      <sheetName val="Ⅴ-2.砀鹅瘂/"/>
      <sheetName val="비교缀"/>
      <sheetName val="화산경계"/>
      <sheetName val="J︀ᇕ԰"/>
      <sheetName val="자료입력"/>
      <sheetName val="설계산砊ⵍ堀"/>
      <sheetName val="설계산砷ⵍ쀀"/>
      <sheetName val="설계산硁ⵍꠀ"/>
      <sheetName val="설계산砊ⵍࠀ"/>
      <sheetName val="설계缀ᨪ԰_x0000_"/>
      <sheetName val="입〒"/>
      <sheetName val="배수贘_x0013_릠"/>
      <sheetName val="배수午_x0013_ᡐ"/>
      <sheetName val="예산爋ⱈ0"/>
      <sheetName val="안전壠6"/>
      <sheetName val="MRS세부"/>
      <sheetName val="Sheet17"/>
      <sheetName val="채권(하반기)"/>
      <sheetName val="목차 "/>
      <sheetName val="부안일위"/>
      <sheetName val="8.자재_x0000__x0000_"/>
      <sheetName val="직_x0005_"/>
      <sheetName val="안전԰_x0000_缀"/>
      <sheetName val="관리대장(2001장비)"/>
      <sheetName val="견적조ᰀ"/>
      <sheetName val="각형맨홀"/>
      <sheetName val="명԰_x0000_"/>
      <sheetName val="Manpower"/>
      <sheetName val="118.세금과공᳇"/>
      <sheetName val="오산︀ᇕ"/>
      <sheetName val="조헾"/>
      <sheetName val="조竈"/>
      <sheetName val="설계︀"/>
      <sheetName val="장비당단가 (︀ᇕ"/>
      <sheetName val="단면헾】"/>
      <sheetName val="물헾】"/>
      <sheetName val="오산︀"/>
      <sheetName val="도급대԰"/>
      <sheetName val="4.2유효폭의 계산"/>
      <sheetName val="산丵"/>
      <sheetName val="산揄"/>
      <sheetName val="c.s"/>
      <sheetName val="개쌈"/>
      <sheetName val="산徸"/>
      <sheetName val="FILE¸"/>
      <sheetName val="FILE_x0000_"/>
      <sheetName val="c._x0010_"/>
      <sheetName val="c.¨"/>
      <sheetName val="산_x0010_"/>
      <sheetName val="Parts 1 Feb 2004"/>
      <sheetName val="list price"/>
      <sheetName val="BOX규격및 설계조건입력"/>
      <sheetName val="전체내역서"/>
      <sheetName val="다각결합형"/>
      <sheetName val="산근1"/>
      <sheetName val="A-8 PD(도로중앙)"/>
      <sheetName val="철거수_x0000_"/>
      <sheetName val="96수︀"/>
      <sheetName val="토사(᐀ባ切"/>
      <sheetName val="토사(ꃈፐ"/>
      <sheetName val="JUCKEYK"/>
      <sheetName val="J直԰_x0000_"/>
      <sheetName val="1_철주신_x0005_"/>
      <sheetName val="현장관리비๿〚_x0005_"/>
      <sheetName val="현장관리비_x0005__x0000_"/>
      <sheetName val="현장관리비헾】_x0005_"/>
      <sheetName val="1_철주신尜"/>
      <sheetName val="1_철주신徸"/>
      <sheetName val="개렀"/>
      <sheetName val="총괄내역렀"/>
      <sheetName val="입적헾"/>
      <sheetName val="Mode¸"/>
      <sheetName val="Modex"/>
      <sheetName val="RAHME"/>
      <sheetName val="예산Mꠀ⹿"/>
      <sheetName val="예산Mᕙ렀"/>
      <sheetName val="예산Mԯ_x0000_缀"/>
      <sheetName val="예산MㅾⰀ"/>
      <sheetName val="예산M룇졟ԯ"/>
      <sheetName val="예산M㠀㑔렀"/>
      <sheetName val="예산M᠀㙖렀"/>
      <sheetName val="깨기"/>
      <sheetName val="공종"/>
      <sheetName val="총괄내역㔀"/>
      <sheetName val="1_철주신丵"/>
      <sheetName val="개㔀"/>
      <sheetName val="전기㔀቎԰_x0000_"/>
      <sheetName val="전기︀ᇕ"/>
      <sheetName val="설산1⥸"/>
      <sheetName val="설산1⠀ᡶ"/>
      <sheetName val="설산1찀᎔"/>
      <sheetName val="설산1倀⮓"/>
      <sheetName val="설산1저ᱵ"/>
      <sheetName val="설산1Ⰰ⊎"/>
      <sheetName val="설산1蠀⍶"/>
      <sheetName val="설산1ࠀṴ"/>
      <sheetName val="설산1ᵈ"/>
      <sheetName val="부재泬#洴"/>
      <sheetName val="설산1⍬"/>
      <sheetName val="부재_x0005__x0000_"/>
      <sheetName val="설산1_xdc00_ㅭ"/>
      <sheetName val="설산1谀❳"/>
      <sheetName val="설산1氀ᥰ"/>
      <sheetName val="설계명세서韈.헾⿓"/>
      <sheetName val="부재韈.헾"/>
      <sheetName val="설산1䠀ⅷ"/>
      <sheetName val="현장관리비聀_x0012_茸"/>
      <sheetName val="명세헾"/>
      <sheetName val="현장관리비⩿〚_x0005_"/>
      <sheetName val="공사설ᰀ፜"/>
      <sheetName val="공사설렀቟"/>
      <sheetName val="기자재비"/>
      <sheetName val="DPRKMHDT"/>
      <sheetName val="날개벽(TYPE3)"/>
      <sheetName val="사업부배부A"/>
      <sheetName val="인건비 "/>
      <sheetName val="현장코드"/>
      <sheetName val="해외코드"/>
      <sheetName val="RH-BEAM"/>
      <sheetName val="부ﻇᇕ԰"/>
      <sheetName val="별鰀"/>
      <sheetName val="오산갈橂"/>
      <sheetName val="코鰀፰"/>
      <sheetName val="direct"/>
      <sheetName val="wage"/>
      <sheetName val="안᐀ባ혀"/>
      <sheetName val="구왤_x0000__x0000_⯐"/>
      <sheetName val="원가서"/>
      <sheetName val="모델링"/>
      <sheetName val="하중계산"/>
      <sheetName val="수로단위수량"/>
      <sheetName val="재료-CODE"/>
      <sheetName val="9.2단가산출서"/>
      <sheetName val="손료"/>
      <sheetName val="예산䠀ད䰁"/>
      <sheetName val="단가디비"/>
      <sheetName val="경비실"/>
      <sheetName val="P.԰_x0000_缀"/>
      <sheetName val="광주광역시신청사"/>
      <sheetName val="문정동3차조합"/>
      <sheetName val="연세대국제대학원"/>
      <sheetName val="기안"/>
      <sheetName val="입缀蜎"/>
      <sheetName val="입 ⭷"/>
      <sheetName val="입倀᩵"/>
      <sheetName val="수지표"/>
      <sheetName val="셀명"/>
      <sheetName val="1.수인터翇"/>
      <sheetName val="구왤집Ⰰ⭸"/>
      <sheetName val="계԰_x0000_缀"/>
      <sheetName val="공종분尜"/>
      <sheetName val="차량한계11M (2)"/>
      <sheetName val="전기일ԯ_x0000_缀"/>
      <sheetName val="공종분徸"/>
      <sheetName val="95WBS"/>
      <sheetName val="국공유지및԰_x0000_缀"/>
      <sheetName val="대치판정"/>
      <sheetName val="진행 DATA (2)"/>
      <sheetName val="유_x0010__x0000_"/>
      <sheetName val="쌌ᄅ"/>
      <sheetName val="단락전류-A"/>
      <sheetName val="TYPE-A"/>
      <sheetName val="수량산출근헾"/>
      <sheetName val="총누︀"/>
      <sheetName val="총누㠀"/>
      <sheetName val="수량산출근_xdaa2_"/>
      <sheetName val="계_x0000_ፓ䰀"/>
      <sheetName val="계_xd800_ᙘ儀"/>
      <sheetName val="작성방법"/>
      <sheetName val="2선재"/>
      <sheetName val="ꀀፐ"/>
      <sheetName val="1_철주신圠"/>
      <sheetName val="설계서을"/>
      <sheetName val="DATA-UPS"/>
      <sheetName val="SLAB&quot;1&quot;"/>
      <sheetName val="토목공사"/>
      <sheetName val="단԰_x0000_缀"/>
      <sheetName val="산㔀"/>
      <sheetName val="단栀፿㔀"/>
      <sheetName val="예산_x0000__x0000_Ԁ"/>
      <sheetName val="수량산출서 (2)"/>
      <sheetName val="가로등기초"/>
      <sheetName val="계화배׃"/>
      <sheetName val="광속"/>
      <sheetName val="Macro(전등)"/>
      <sheetName val="98수문일위"/>
      <sheetName val="기초코드"/>
      <sheetName val="전산output"/>
      <sheetName val="배수공炕"/>
      <sheetName val="단면_x0005__x0000_"/>
      <sheetName val="예산䠀⥖䈀"/>
      <sheetName val="Indirect Cosþ"/>
      <sheetName val="봉방동헾】"/>
      <sheetName val="MAT"/>
      <sheetName val="E총15"/>
      <sheetName val="투︀ᇕ԰"/>
      <sheetName val="암거공"/>
      <sheetName val="설계가"/>
      <sheetName val="짬뽕최종2-2"/>
      <sheetName val="물량내역"/>
      <sheetName val="member design"/>
      <sheetName val="soil bearing check"/>
      <sheetName val="예산M렀቟԰"/>
      <sheetName val="U-TYPE(15"/>
      <sheetName val="안_x0000__x0000__x0005_"/>
      <sheetName val="단위਀魉"/>
      <sheetName val="토공정보"/>
      <sheetName val="PIPE"/>
      <sheetName val="입적橂"/>
      <sheetName val="전신환매︀ᇕ"/>
      <sheetName val="보렀቟԰"/>
      <sheetName val="자재집계표"/>
      <sheetName val="물량산출근䡲"/>
      <sheetName val="보ᰀ፜搀"/>
      <sheetName val="wall"/>
      <sheetName val="96작생능"/>
      <sheetName val="산출"/>
      <sheetName val="개별직종노임단가(2003.9)"/>
      <sheetName val="보԰_x0000_缀"/>
      <sheetName val="말뚝지지0_x0000_怀"/>
      <sheetName val="오산갈墨"/>
      <sheetName val="NEYOK"/>
      <sheetName val="KSTAR-M"/>
      <sheetName val="조도계산"/>
      <sheetName val="수량산출서-2"/>
      <sheetName val="일석"/>
      <sheetName val="계장ANAL"/>
      <sheetName val="말뚝지㰀᎕萀᎕"/>
      <sheetName val="철거丵〒"/>
      <sheetName val="제잡비계산"/>
      <sheetName val="설산1ꠀᑶ"/>
      <sheetName val="설산1ꠀᡳ"/>
      <sheetName val="설산1⠀ᙵ"/>
      <sheetName val="설산1⠀❴"/>
      <sheetName val="설산1ԯ_x0000_"/>
      <sheetName val="설산1저⺗"/>
      <sheetName val="자재총집계"/>
      <sheetName val="설산1렀⑙"/>
      <sheetName val="계墨"/>
      <sheetName val="계橂"/>
      <sheetName val="계唸"/>
      <sheetName val="계_x0005_"/>
      <sheetName val="계勠"/>
      <sheetName val="기본(98)"/>
      <sheetName val="J直材㥨"/>
      <sheetName val="J直材_x0010_"/>
      <sheetName val="M1"/>
      <sheetName val="계획세_x0010_"/>
      <sheetName val="계획세׃"/>
      <sheetName val="을 1"/>
      <sheetName val="설산1䈀潪"/>
      <sheetName val="설산1_x0000_艭"/>
      <sheetName val="지장물C"/>
      <sheetName val="가설_x0005__x0000_"/>
      <sheetName val="1"/>
      <sheetName val="Facility Information"/>
      <sheetName val="General"/>
      <sheetName val="Instructions"/>
      <sheetName val="People"/>
      <sheetName val="Quality"/>
      <sheetName val="Risk"/>
      <sheetName val="Training"/>
      <sheetName val="Calcs"/>
      <sheetName val="GI_x0010__x0000_"/>
      <sheetName val="공정코드"/>
      <sheetName val="조경일람"/>
      <sheetName val="부대廠_x0013_"/>
      <sheetName val="FRT_O"/>
      <sheetName val="부대浜_x0015_"/>
      <sheetName val="골재헾】"/>
      <sheetName val="CONTENTS"/>
      <sheetName val="Ⅴ-2.︀ᇕ԰_x0000_缀"/>
      <sheetName val="대로근거"/>
      <sheetName val="guard(mac)"/>
      <sheetName val="쵽괄墌"/>
      <sheetName val="날개벽수량표"/>
      <sheetName val="점공통경비배부"/>
      <sheetName val="현장관리비참조"/>
      <sheetName val="2.입력"/>
      <sheetName val="총괄내_x0000__x0000_"/>
      <sheetName val="버스운행안내"/>
      <sheetName val="단가԰_x0000_缀"/>
      <sheetName val="기계내역서"/>
      <sheetName val="Motor Data"/>
      <sheetName val="단가¬⽘"/>
      <sheetName val="단가֬_x0000_"/>
      <sheetName val="연돌일위집계"/>
      <sheetName val="설산_x0000__x0000_嬜"/>
      <sheetName val="工완성공사율"/>
      <sheetName val="물량 산출 통신 맨홀"/>
      <sheetName val="설산嗸0丵"/>
      <sheetName val="설산岘_x001b_幌"/>
      <sheetName val="내역_ver1.0"/>
      <sheetName val="적용환율"/>
      <sheetName val="유도ֹ"/>
      <sheetName val="유도㔀"/>
      <sheetName val="단讬ᨪ԰"/>
      <sheetName val="IMPEADENC_x0000__x0000_"/>
      <sheetName val="토적표"/>
      <sheetName val="부대tu"/>
      <sheetName val="수목데이타"/>
      <sheetName val="일반부하"/>
      <sheetName val="5지구단위"/>
      <sheetName val="계화㠀⡿"/>
      <sheetName val="ꠀ፺"/>
      <sheetName val="정읍농소"/>
      <sheetName val="전체실적"/>
      <sheetName val="물缀ᨎ"/>
      <sheetName val="계缀ᨎ԰"/>
      <sheetName val="입사시직위"/>
      <sheetName val="8월현금흐름표"/>
      <sheetName val="Ⅴ-2.공尜_x0013_層_x0013_"/>
      <sheetName val="Ⅴ-2.공徸〒_x0005__x0000_"/>
      <sheetName val="미지급이자(분쟁대상)"/>
      <sheetName val="JUYO"/>
      <sheetName val="오산缀"/>
      <sheetName val="오산缀_xdf0e_"/>
      <sheetName val="오산"/>
      <sheetName val="오산뀀⵺"/>
      <sheetName val="오산缀뤎"/>
      <sheetName val="오산　"/>
      <sheetName val="오산뭇"/>
      <sheetName val="감가상각"/>
      <sheetName val="B76_x0005_"/>
      <sheetName val="산怀"/>
      <sheetName val="B76_x001c_"/>
      <sheetName val="물ᘀ᨜"/>
      <sheetName val="오산ꈀ"/>
      <sheetName val="오산Ⰰⵕ"/>
      <sheetName val="XL4Poppy"/>
      <sheetName val="금액"/>
      <sheetName val="Macro2"/>
      <sheetName val="경영혁신본부"/>
      <sheetName val="BOJUNGGM"/>
      <sheetName val="용수간선"/>
      <sheetName val="B부대공"/>
      <sheetName val="고려단가"/>
      <sheetName val="일위대가표-3"/>
      <sheetName val="주경기-오배수"/>
      <sheetName val="재1"/>
      <sheetName val="4)유동표"/>
      <sheetName val="2001예정공정표 "/>
      <sheetName val="CB"/>
      <sheetName val="오ԯ_x0000_缀"/>
      <sheetName val="오㠀ⶀ簀"/>
      <sheetName val="내역(자100%,노100%)기아화성UD동"/>
      <sheetName val="구왤렀቟԰"/>
      <sheetName val="을부담_x0000__x0000_頀"/>
      <sheetName val="도급양식"/>
      <sheetName val="총누헾"/>
      <sheetName val="자재단䈀Ὢ"/>
      <sheetName val="오砀⦁︀"/>
      <sheetName val="[DS-LOAD.XLS]안/_x0000_ "/>
      <sheetName val="[DS-LOAD.XLS]Ⅴ-2.砀鹅瘂/"/>
      <sheetName val="FAB_I"/>
      <sheetName val="48일위"/>
      <sheetName val="22일위"/>
      <sheetName val="49일위"/>
      <sheetName val="BKDN"/>
      <sheetName val="전체"/>
      <sheetName val="설계명세서丵〒_x0005__x0000_"/>
      <sheetName val="Mobilization"/>
      <sheetName val="Input Table"/>
      <sheetName val="unit_4"/>
      <sheetName val="35장주신설"/>
      <sheetName val="일위대가_(목록)"/>
      <sheetName val="단면_(2)"/>
      <sheetName val="공종별_집계"/>
      <sheetName val="Explanation_for_Page_17"/>
      <sheetName val="06-BATCH_"/>
      <sheetName val="Customer_Databas"/>
      <sheetName val="토_적_표"/>
      <sheetName val="귀래_설계_공내역서"/>
      <sheetName val="2_예산냴역검토서"/>
      <sheetName val="Indirect_Cost"/>
      <sheetName val="플랜트_설치"/>
      <sheetName val="1_수인터널"/>
      <sheetName val="8_자재단가"/>
      <sheetName val="Ⅴ-2_공종별내역"/>
      <sheetName val="품질_및_특성_보정계수"/>
      <sheetName val="P_M_별"/>
      <sheetName val="IMP_(REACTOR)"/>
      <sheetName val="장비당단가_(1)"/>
      <sheetName val="2_대외공문"/>
      <sheetName val="_견적서"/>
      <sheetName val="Inquiry"/>
      <sheetName val="다이꾸"/>
      <sheetName val="A-11 Steel Str (2)"/>
      <sheetName val="IPL_SCHEDULE"/>
      <sheetName val="Material"/>
      <sheetName val="JOINT1"/>
      <sheetName val="기초일위"/>
      <sheetName val="시설일위"/>
      <sheetName val="식재일위"/>
      <sheetName val=""/>
      <sheetName val="/_x0000_"/>
      <sheetName val="Ⰰὖ"/>
      <sheetName val="䀀⹛"/>
      <sheetName val="국내조달(통합-1)"/>
      <sheetName val="　ፙ"/>
      <sheetName val="Construction"/>
      <sheetName val="d_x0010_"/>
      <sheetName val="자탐수량산출서"/>
      <sheetName val="裁"/>
      <sheetName val="쏁"/>
      <sheetName val="怀"/>
      <sheetName val="쀀ፐ"/>
      <sheetName val="缀ᨎ"/>
      <sheetName val="TRE TABLE"/>
      <sheetName val="BASIC (2)"/>
      <sheetName val="#2_일위대가목록"/>
      <sheetName val="倀Ṙ"/>
      <sheetName val=" ㇆"/>
      <sheetName val="_x0000_㇇"/>
      <sheetName val="က_x0000_"/>
      <sheetName val="정보매체A동"/>
      <sheetName val="노무비계"/>
      <sheetName val="역T형"/>
      <sheetName val="부재치수입력"/>
      <sheetName val="비대ⴀ癆顶"/>
      <sheetName val="단위傡"/>
      <sheetName val="단위_x0000__x0000_"/>
      <sheetName val="견"/>
      <sheetName val="예산변︽ᇕ԰"/>
      <sheetName val="ASALTOTA"/>
      <sheetName val="Tot-sum"/>
      <sheetName val="HORI. VESSEL"/>
      <sheetName val="2.설계제원"/>
      <sheetName val="118.세금과공簀"/>
      <sheetName val="118.세금과공缀"/>
      <sheetName val="118.세금과공ꠀ"/>
      <sheetName val="기계경비일람"/>
      <sheetName val="견적서을2"/>
      <sheetName val="단위竀7"/>
      <sheetName val="C &amp; G RH_x0000_"/>
      <sheetName val="송중자재"/>
      <sheetName val="설계내역(2_x0005__x0000__x0000_"/>
      <sheetName val="보차도경계석수량"/>
      <sheetName val="관경별우수관집계"/>
      <sheetName val="대차대조표"/>
      <sheetName val="손익계산서"/>
      <sheetName val="0"/>
      <sheetName val="설계예시"/>
      <sheetName val="과천MAIN"/>
      <sheetName val="경영상태"/>
      <sheetName val="예산Mꠀᕗ䈀"/>
      <sheetName val="예산Mࠀ⩗䈀"/>
      <sheetName val="예산M䈀뉪ԯ"/>
      <sheetName val="예산M栀⡓䈀"/>
      <sheetName val="U-TYPE(1ø"/>
      <sheetName val="실행_x0005__x0000_"/>
      <sheetName val="건축원恽べ_x0000__x0000_"/>
      <sheetName val="건축원_x0000__x0000_Ἐ_x0000_"/>
      <sheetName val="건축원_x0000__x0000_혠_x0000_"/>
      <sheetName val="건축원_x0000__x0000_᫰_x0000_"/>
      <sheetName val="건축원懇⿔_x0000__x0000_"/>
      <sheetName val="수량산唈&amp;橂"/>
      <sheetName val="96수헾"/>
      <sheetName val="설계명세서က_x0000_ꠀ"/>
      <sheetName val="건԰_x0000_缀"/>
      <sheetName val="건ᰀ፜搀"/>
      <sheetName val="jan"/>
      <sheetName val="2월"/>
      <sheetName val="롤러"/>
      <sheetName val="Recording,Phone,Headset,PC"/>
      <sheetName val="부대᐀፣"/>
      <sheetName val="[DS-LOAD.XLS]/_x0000_"/>
      <sheetName val="견적업체"/>
      <sheetName val="미드수량"/>
      <sheetName val="발주설계서(당초)"/>
      <sheetName val="2차공사"/>
      <sheetName val="J直材崀"/>
      <sheetName val="설산1餀"/>
      <sheetName val="설계명세서_x0005__x0000__x0000_"/>
      <sheetName val="I一般比"/>
      <sheetName val="H-pile(298x299)"/>
      <sheetName val="H-pile(250x250)"/>
      <sheetName val="맨홀공 수량집계표"/>
      <sheetName val="평당"/>
      <sheetName val="#3E1_GCR"/>
      <sheetName val="공사원가계산헾"/>
      <sheetName val="공사원가계산丵"/>
      <sheetName val="중로근거"/>
      <sheetName val="20_배_x0005__x0000_"/>
      <sheetName val="기계경縸"/>
      <sheetName val="토공A"/>
      <sheetName val="ASP"/>
      <sheetName val="운영및유지보수"/>
      <sheetName val="총사업비명세"/>
      <sheetName val="DSRA"/>
      <sheetName val="재원조달계획"/>
      <sheetName val="유지관리비외"/>
      <sheetName val="부채상환계획"/>
      <sheetName val="STRUCTURAL STEEL"/>
      <sheetName val="개0"/>
      <sheetName val="검사현황"/>
      <sheetName val="계정"/>
      <sheetName val="도급예산내역서ᰖ〚_x0005_"/>
      <sheetName val="[DS-LOAD.XLS][DS-LOAD.XLS]안/_x0000_ "/>
      <sheetName val="ITEMLIST990101"/>
      <sheetName val="단위䈳牪"/>
      <sheetName val="단위䈳奪"/>
      <sheetName val="지질조사"/>
      <sheetName val="물량산출_x0005__x0000_"/>
      <sheetName val="비대_x0001__x0000_䀀"/>
      <sheetName val="비대ﴀ汅恵"/>
      <sheetName val="적용률"/>
      <sheetName val="장비당단가֬_x0000_缀_x0000_"/>
      <sheetName val="DS적용내역서"/>
      <sheetName val="DATE2001"/>
      <sheetName val="평가데이터"/>
      <sheetName val="HRSG SMALL07220"/>
      <sheetName val="일위집계표"/>
      <sheetName val="항목별蠀᝙㔀"/>
      <sheetName val="항목별㔀艎ԯ"/>
      <sheetName val="항목별ㅊ䈀"/>
      <sheetName val="항목별䈀Ꝫԯ"/>
      <sheetName val="설산㔀቎԰"/>
      <sheetName val="Ⅴ-2.︀ԯ_x0000_缀"/>
      <sheetName val="부대僰_x0013_"/>
      <sheetName val="토사(僰_x0013_闰"/>
      <sheetName val="7단가"/>
      <sheetName val="총누荈"/>
      <sheetName val="건㔀቎԰"/>
      <sheetName val="DS-최_x0005_"/>
      <sheetName val="DS-최畠"/>
      <sheetName val="M-EQPT-Z"/>
      <sheetName val="명_x0005__x0000_"/>
      <sheetName val="총공사내역서"/>
      <sheetName val="crude.SLAB RE-bar"/>
      <sheetName val="품질 및 특성 쌞ᄅ0_x0000_"/>
      <sheetName val="C1ㅇ"/>
      <sheetName val="䈀ᅪ"/>
      <sheetName val="직勨"/>
      <sheetName val="봉방_x0000__x0000_沰"/>
      <sheetName val="봉방䡲る_x0000_"/>
      <sheetName val="예산변ﻔᇕ԰"/>
      <sheetName val=" 閍"/>
      <sheetName val="계양가시설"/>
      <sheetName val="별䠍"/>
      <sheetName val="월별자금계획"/>
      <sheetName val="을부담운반헾"/>
      <sheetName val="연부97-1"/>
      <sheetName val="안ᰀ፜搀"/>
      <sheetName val="예산ᰀ፜搀"/>
      <sheetName val="안蠱⥐蠀"/>
      <sheetName val="안頴⥞ꠀ"/>
      <sheetName val="DATA (EPS)"/>
      <sheetName val="DATA (TRAY)"/>
      <sheetName val="부대시설-부하계산서"/>
      <sheetName val="공사비내역서"/>
      <sheetName val="예산礊"/>
      <sheetName val="견적쌐똅"/>
      <sheetName val="ᰀЀࠀ܀ЀԀЀ؀̀"/>
      <sheetName val="도급예산내역서총괄_x0005_"/>
      <sheetName val="도급예산내역서총괄罸"/>
      <sheetName val="노무자도장2"/>
      <sheetName val="EE-PROP"/>
      <sheetName val="횡배수관"/>
      <sheetName val="전체_x0005__x0000_"/>
      <sheetName val="전체헾⼝_x0005_"/>
      <sheetName val=" 견徸〒"/>
      <sheetName val=" 견헾】"/>
      <sheetName val=" 견丵〒"/>
      <sheetName val="운반헾】_x0005_"/>
      <sheetName val="주요항목별"/>
      <sheetName val="도로구조공사비"/>
      <sheetName val="도로토공공사비"/>
      <sheetName val="여수토공사비"/>
      <sheetName val="Ⅴ-2.공종별_x0005__x0000_"/>
      <sheetName val="5.정산서"/>
      <sheetName val="설계밇譤0_x0000_"/>
      <sheetName val="호표산출내역"/>
      <sheetName val="국공유԰_x0000_缀_x0000__x0000_"/>
      <sheetName val="MFAB"/>
      <sheetName val="MFRT"/>
      <sheetName val="MPKG"/>
      <sheetName val="MPRD"/>
      <sheetName val="부대헾】"/>
      <sheetName val="C &amp; Ô_x0000_Ԁ_x0000_耀"/>
      <sheetName val="C &amp; Ô_x0000_Ԁ_x0000__x0000_"/>
      <sheetName val="운반비정산"/>
      <sheetName val="정산"/>
      <sheetName val="일위대가(계측_x0005__x0000__x0000_"/>
      <sheetName val="일위대가(계측垀*闰⼯"/>
      <sheetName val="일위대가(계측闰⽌_x0005__x0000_"/>
      <sheetName val="일위대가(계측埬_x0012_場_x0012_"/>
      <sheetName val="일위대가(계측徸⿚_x0005__x0000_"/>
      <sheetName val="우석문틀"/>
      <sheetName val="안전사尀"/>
      <sheetName val="안전사֬"/>
      <sheetName val="안전사ԯ"/>
      <sheetName val="안전사堀"/>
      <sheetName val="MEXICO-C"/>
      <sheetName val="쵽괄_x0005_"/>
      <sheetName val="8.자재단가비교표"/>
      <sheetName val="5.수량집계"/>
      <sheetName val="3.일위대가표"/>
      <sheetName val="언어보정"/>
      <sheetName val="품질보정"/>
      <sheetName val="5월"/>
      <sheetName val="근태"/>
      <sheetName val="00하노임"/>
      <sheetName val="TIE-IN"/>
      <sheetName val="Architecture Work"/>
      <sheetName val="견적990322"/>
      <sheetName val="전체도급"/>
      <sheetName val="SUMMARY(S)"/>
      <sheetName val="䠾㥿"/>
      <sheetName val="D-3109"/>
      <sheetName val="비용"/>
      <sheetName val="물량산출ᣇẞ"/>
      <sheetName val="관尜_x0013_"/>
      <sheetName val="6공구_x0005__x0000_"/>
      <sheetName val="오산쀀♖"/>
      <sheetName val="9ԯ_x0000_缀"/>
      <sheetName val="9ᰀ፜搀"/>
      <sheetName val="을헾"/>
      <sheetName val="확약서"/>
      <sheetName val="설계명세서(怀፵"/>
      <sheetName val="부대공ԯ_x0000_缀"/>
      <sheetName val="설계명세서(԰_x0000_缀"/>
      <sheetName val="총누᠀"/>
      <sheetName val="ᰀ፜"/>
      <sheetName val="개ᰀ"/>
      <sheetName val="오산ᰀ፜"/>
      <sheetName val="재해-호표"/>
      <sheetName val="약품공급2"/>
      <sheetName val="8&amp;장비투입현황"/>
      <sheetName val="ꕬ완터널조명(할증제외)"/>
      <sheetName val="굤완터널소화기(할증)"/>
      <sheetName val="일밐공사"/>
      <sheetName val="공사원가계산_x0000_"/>
      <sheetName val="견적서-을지"/>
      <sheetName val="밸브설치"/>
      <sheetName val="Macro(차단기)"/>
      <sheetName val="자재砀⪜︀"/>
      <sheetName val="견적대비"/>
      <sheetName val="전동기 SP԰_x0000_"/>
      <sheetName val="계ԯ"/>
      <sheetName val="LOPCAL_x0005_"/>
      <sheetName val="GI_x0000__x0000_"/>
      <sheetName val="GI0_x0000_"/>
      <sheetName val="FUSE_MCB"/>
      <sheetName val="원형䀀ኀ㠀ኃ"/>
      <sheetName val="원형︀ᇕ԰_x0000_"/>
      <sheetName val="전동기 SP︀ᇕ"/>
      <sheetName val="적聀_x0012_"/>
      <sheetName val="일︀ᇕ԰"/>
      <sheetName val="증감대비"/>
      <sheetName val="파일의이용"/>
      <sheetName val="공종분_x0005_"/>
      <sheetName val="공사원가계산_x0005_"/>
      <sheetName val="Modeþ"/>
      <sheetName val="Mode_x0000_"/>
      <sheetName val="철거산출근거"/>
      <sheetName val="노단"/>
      <sheetName val="36단가"/>
      <sheetName val="전산망"/>
      <sheetName val="Studiþ"/>
      <sheetName val="소요자재명세서"/>
      <sheetName val="노무비명세서"/>
      <sheetName val="단가_x0005__x0000_"/>
      <sheetName val="Manual Valve List"/>
      <sheetName val="월선︀ᇕ"/>
      <sheetName val="Data Vol"/>
      <sheetName val="관거공︀࿕"/>
      <sheetName val="구왤䈀ԯ"/>
      <sheetName val="구왤瀀ፒ밀"/>
      <sheetName val="구왤ꀀᙒ"/>
      <sheetName val="구왤ԯ_x0000_缀"/>
      <sheetName val="구왤씀䰖ԯ"/>
      <sheetName val="평균물량산출서"/>
      <sheetName val="전선(IEC)"/>
      <sheetName val="45,4H"/>
      <sheetName val="토 _x0000__x0000__x0005_"/>
      <sheetName val="기별수량산출서"/>
      <sheetName val="포장공사"/>
      <sheetName val="J"/>
      <sheetName val="집"/>
      <sheetName val="포장직선구간"/>
      <sheetName val="H-PILE수량집계"/>
      <sheetName val="부대頀ኗ"/>
      <sheetName val="뚝토공"/>
      <sheetName val="집계"/>
      <sheetName val="사무실1"/>
      <sheetName val="세부내역서"/>
      <sheetName val="장비당단가 ︀ᇕ԰"/>
      <sheetName val="P.쀀⊒缀"/>
      <sheetName val="P.尀⊓ꐀ"/>
      <sheetName val="기초"/>
      <sheetName val="총누䟣"/>
      <sheetName val="기본사항"/>
      <sheetName val="DS-최尜"/>
      <sheetName val="전체헾】_x0005_"/>
      <sheetName val="3헾】_x0005_"/>
      <sheetName val="건축일위"/>
      <sheetName val="그라우팅일위"/>
      <sheetName val="실행๿〚_x0005_"/>
      <sheetName val="20"/>
      <sheetName val="관리사무소"/>
      <sheetName val="건︀ᇕ԰"/>
      <sheetName val="물가시세"/>
      <sheetName val="BM"/>
      <sheetName val="GR"/>
      <sheetName val="OCT.FDN"/>
      <sheetName val="단면ᘀ᨜"/>
      <sheetName val="가시_x0005__x0000_"/>
      <sheetName val="구왤헾】_x0005_"/>
      <sheetName val="구왤집계闰"/>
      <sheetName val="건축원가계산懊"/>
      <sheetName val="건축원가계산懇"/>
      <sheetName val="건축원가계산㡨"/>
      <sheetName val="건축원가계산㛘"/>
      <sheetName val="건축원가계산㧨"/>
      <sheetName val="건축원가계산㏈"/>
      <sheetName val="건축원가계산㒸"/>
      <sheetName val="공틀⡀"/>
      <sheetName val="변䈀ᅪ԰"/>
      <sheetName val="쵽괄夰"/>
      <sheetName val="외주"/>
      <sheetName val="부ԯ_x0000_缀"/>
      <sheetName val="당초Ȁ腳"/>
      <sheetName val="노무비(DB)"/>
      <sheetName val="종합"/>
      <sheetName val="BOM"/>
      <sheetName val="코드蚘"/>
      <sheetName val="표지頀ᎆ뤀ᨇ"/>
      <sheetName val="내역頀ᎆ뤀"/>
      <sheetName val="내역︀ᇕ԰"/>
      <sheetName val="계화徸〒"/>
      <sheetName val="KP1590__x0005_"/>
      <sheetName val="부䕇ԯ"/>
      <sheetName val="공정현황보고(3_27呐/䟣⿏_x0005_"/>
      <sheetName val="부倀⽔"/>
      <sheetName val="부僇⽔"/>
      <sheetName val="부က_x0000_렀"/>
      <sheetName val="안전사Ԁ"/>
      <sheetName val="특별교실"/>
      <sheetName val="쵽_x0005__x0000_"/>
      <sheetName val="Languages"/>
      <sheetName val="조명투자및환수계획"/>
      <sheetName val="제조중간결과"/>
      <sheetName val="건축외주"/>
      <sheetName val="자  재"/>
      <sheetName val="새공통"/>
      <sheetName val="총괄내畠_x0013_"/>
      <sheetName val="사용자정의"/>
      <sheetName val="제품표준규격"/>
      <sheetName val="설산1က፭"/>
      <sheetName val="설산1蠀᥮"/>
      <sheetName val="운반_x0000__x0000_㚐"/>
      <sheetName val="장비당단가ԯ_x0000_缀_x0000_"/>
      <sheetName val="1차 내역서"/>
      <sheetName val="Macro(전기)"/>
      <sheetName val="풍하중1"/>
      <sheetName val="공사착공계"/>
      <sheetName val="SE-退ꩽ܁"/>
      <sheetName val="협조전"/>
      <sheetName val="코徸〒"/>
      <sheetName val="4.동력"/>
      <sheetName val="YES-T"/>
      <sheetName val="설계산렀ꮫԯ"/>
      <sheetName val="입丵⼳"/>
      <sheetName val="입啨/"/>
      <sheetName val="Input Names"/>
      <sheetName val="현장설명서"/>
      <sheetName val="방배동내역(리라)"/>
      <sheetName val="부대공사총괄"/>
      <sheetName val="건축공사집계표"/>
      <sheetName val="방배동내역 (총괄)"/>
      <sheetName val="계화_x0005__x0000_"/>
      <sheetName val="계화髜_x0013_"/>
      <sheetName val="주요업체"/>
      <sheetName val="AC-01-원본"/>
      <sheetName val="명鉈0"/>
      <sheetName val="Constant"/>
      <sheetName val="일위대가(계측기설㔀቎"/>
      <sheetName val="일위대가(계측기설︀ᇕ"/>
      <sheetName val="1.2.1 마루높이결정"/>
      <sheetName val="Construction Schedule"/>
      <sheetName val="공사비산출내역"/>
      <sheetName val="별㔀"/>
      <sheetName val="수량이동"/>
      <sheetName val="수목데이타 "/>
      <sheetName val="첨부파일"/>
      <sheetName val="이익영"/>
      <sheetName val="분류표"/>
      <sheetName val="위치조서"/>
      <sheetName val="별ꠀ"/>
      <sheetName val="명芘'"/>
      <sheetName val="계᐀ባ切"/>
      <sheetName val="P.M猂⿻"/>
      <sheetName val="P.M塈_x0016_"/>
      <sheetName val="국공유지및사︀ᇕ"/>
      <sheetName val="배수관헾"/>
      <sheetName val="효성CB︀ᇕ԰_x0000_缀"/>
      <sheetName val="안정검토(온1)"/>
      <sheetName val="BID9697"/>
      <sheetName val="배수공Ô澾"/>
      <sheetName val="유도"/>
      <sheetName val="오산갈_x0000_"/>
      <sheetName val="오산갈헾"/>
      <sheetName val="Ⅴ-2.က_x0000_⠀밴쌏"/>
      <sheetName val="설계산출기Ç"/>
      <sheetName val="오산갈壸"/>
      <sheetName val="오산갈嬨"/>
      <sheetName val="오산갈蔈"/>
      <sheetName val="䀀"/>
      <sheetName val="ꠀ蘒"/>
      <sheetName val="안전Ç_x0000_ꠀ"/>
      <sheetName val="안전Ç_x0000_"/>
      <sheetName val="유도栀"/>
      <sheetName val="증감분석"/>
      <sheetName val="DOGI"/>
      <sheetName val="2-2.매출분석"/>
      <sheetName val="d"/>
      <sheetName val="배수공토婜"/>
      <sheetName val="배수공토_x0005_"/>
      <sheetName val="코드猂"/>
      <sheetName val="계화丵〒"/>
      <sheetName val="설비운영"/>
      <sheetName val="쵽午_x0013_"/>
      <sheetName val="쵽䡲る"/>
      <sheetName val="dH"/>
      <sheetName val="3.CCTV설비공사"/>
      <sheetName val="도체종-상수표"/>
      <sheetName val="입력값1"/>
      <sheetName val="IMPEADENCE MAP 취수장"/>
      <sheetName val="노임(1차)"/>
      <sheetName val="DS-LOAD.XLS"/>
      <sheetName val="bearing"/>
      <sheetName val="제주노형(금액)"/>
      <sheetName val="품셈1-17"/>
      <sheetName val="주빔의 설계"/>
      <sheetName val="원하대비"/>
      <sheetName val="원도급"/>
      <sheetName val="하도급"/>
      <sheetName val="주소록"/>
      <sheetName val="인원계획-미화"/>
      <sheetName val="3_2_집기비품교체주기"/>
      <sheetName val="구왤집䈀ᅪ"/>
      <sheetName val="오산갈㥝"/>
      <sheetName val="7.PILE  (돌출)"/>
      <sheetName val="1근거"/>
      <sheetName val="단위昀⭝"/>
      <sheetName val="단위3_x0000_"/>
      <sheetName val="비대甂㘼_x0001_"/>
      <sheetName val="비대_x0001__x0000_퀀"/>
      <sheetName val="비대저᥻԰"/>
      <sheetName val="예산蔘_x001c_蕜_x001c_"/>
      <sheetName val="예산诘_x001c_谜_x001c_"/>
      <sheetName val="소요자재"/>
      <sheetName val="(자가망)일위대가표"/>
      <sheetName val="장비분석"/>
      <sheetName val="LKVL-CK-HT-GD1"/>
      <sheetName val="TONGKE-HT"/>
      <sheetName val="IO LIST"/>
      <sheetName val="동해title"/>
      <sheetName val="단위별 일위대가표"/>
      <sheetName val="근고 블록 유형별 수량"/>
      <sheetName val="예산변경_x0000__x0000_"/>
      <sheetName val="연동 내역서"/>
      <sheetName val="디자이너"/>
      <sheetName val="GAEYO"/>
      <sheetName val="자재㔀቎԰"/>
      <sheetName val="자재㕑቎԰"/>
      <sheetName val="자재㔰቎԰"/>
      <sheetName val="계화㔀቎"/>
      <sheetName val="자재㗇቎԰"/>
      <sheetName val="자재㗈቎԰"/>
      <sheetName val="철근량"/>
      <sheetName val="단"/>
      <sheetName val="Modeø"/>
      <sheetName val="Modeè"/>
      <sheetName val="단가견적조사표"/>
      <sheetName val="Assumptions"/>
      <sheetName val="A-General"/>
      <sheetName val="8. 내진해석"/>
      <sheetName val="물량산출근헾"/>
      <sheetName val="입찰헾"/>
      <sheetName val="물량산출근窨"/>
      <sheetName val="입찰窨"/>
      <sheetName val="GIS._x0005__x0000__x0000_"/>
      <sheetName val="실행내ﻔᇕ"/>
      <sheetName val="118.세금과丵⼼"/>
      <sheetName val="118.세금과_x0005__x0000_"/>
      <sheetName val="D-ELECT"/>
      <sheetName val="현장관리비집尜_x0013_"/>
      <sheetName val="ModeÄ"/>
      <sheetName val="L형옹丵"/>
      <sheetName val="조명율데이타"/>
      <sheetName val="별표총괄표"/>
      <sheetName val="구왤집계謀"/>
      <sheetName val="Sh丵⼺_x0005__x0000_"/>
      <sheetName val="118.세금删%剬"/>
      <sheetName val="2000.11월설계내역"/>
      <sheetName val="P.M _x0000_"/>
      <sheetName val="Front"/>
      <sheetName val="공문(신)"/>
      <sheetName val="6공구ମ⽝"/>
      <sheetName val="제경᠀"/>
      <sheetName val="제경렀"/>
      <sheetName val="구왤집ԯ_x0000_"/>
      <sheetName val="예산Mἀ膦ԯ"/>
      <sheetName val="예산Mⵗ㰀"/>
      <sheetName val="안정缀䜎"/>
      <sheetName val="계緇"/>
      <sheetName val="산"/>
      <sheetName val="물량"/>
      <sheetName val="방송丵〒"/>
      <sheetName val="자㠅"/>
      <sheetName val="C_&amp;_G_RHS"/>
      <sheetName val="BSD_(2)"/>
      <sheetName val="Despacho_(c_civil)"/>
      <sheetName val="설산1_나"/>
      <sheetName val="BOQ-Summary_Form_A2"/>
      <sheetName val="Ⅴ-2.공종별헾】"/>
      <sheetName val="일위대가-1"/>
      <sheetName val="Ⅴ-2.공종별내렃"/>
      <sheetName val="보도경계블Ç"/>
      <sheetName val="식재인부"/>
      <sheetName val="안⢬㢂氀"/>
      <sheetName val="05년5월"/>
    </sheetNames>
    <sheetDataSet>
      <sheetData sheetId="0">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 refreshError="1"/>
      <sheetData sheetId="2" refreshError="1"/>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row r="61">
          <cell r="B61">
            <v>2.5</v>
          </cell>
        </row>
      </sheetData>
      <sheetData sheetId="11">
        <row r="61">
          <cell r="B61">
            <v>2.5</v>
          </cell>
        </row>
      </sheetData>
      <sheetData sheetId="12">
        <row r="61">
          <cell r="B61">
            <v>2.5</v>
          </cell>
        </row>
      </sheetData>
      <sheetData sheetId="13"/>
      <sheetData sheetId="14"/>
      <sheetData sheetId="15"/>
      <sheetData sheetId="16"/>
      <sheetData sheetId="17"/>
      <sheetData sheetId="18"/>
      <sheetData sheetId="19"/>
      <sheetData sheetId="20"/>
      <sheetData sheetId="21">
        <row r="61">
          <cell r="B61" t="str">
            <v>BC 1.6m</v>
          </cell>
        </row>
      </sheetData>
      <sheetData sheetId="22" refreshError="1"/>
      <sheetData sheetId="23">
        <row r="61">
          <cell r="B61" t="str">
            <v>BC 1.6m</v>
          </cell>
        </row>
      </sheetData>
      <sheetData sheetId="24">
        <row r="61">
          <cell r="B61" t="str">
            <v>BC 1.6m</v>
          </cell>
        </row>
      </sheetData>
      <sheetData sheetId="25">
        <row r="61">
          <cell r="B61" t="str">
            <v>BC 1.6m</v>
          </cell>
        </row>
      </sheetData>
      <sheetData sheetId="26">
        <row r="61">
          <cell r="B61" t="str">
            <v>BC 1.6m</v>
          </cell>
        </row>
      </sheetData>
      <sheetData sheetId="27">
        <row r="61">
          <cell r="B61" t="str">
            <v>BC 1.6m</v>
          </cell>
        </row>
      </sheetData>
      <sheetData sheetId="28" refreshError="1"/>
      <sheetData sheetId="29">
        <row r="61">
          <cell r="B61" t="str">
            <v>BC 1.6m</v>
          </cell>
        </row>
      </sheetData>
      <sheetData sheetId="30">
        <row r="61">
          <cell r="B61" t="str">
            <v>BC 1.6m</v>
          </cell>
        </row>
      </sheetData>
      <sheetData sheetId="31">
        <row r="61">
          <cell r="B61" t="str">
            <v>BC 1.6m</v>
          </cell>
        </row>
      </sheetData>
      <sheetData sheetId="32"/>
      <sheetData sheetId="33">
        <row r="61">
          <cell r="B61" t="str">
            <v>BC 1.6m</v>
          </cell>
        </row>
      </sheetData>
      <sheetData sheetId="34" refreshError="1"/>
      <sheetData sheetId="35" refreshError="1"/>
      <sheetData sheetId="36" refreshError="1"/>
      <sheetData sheetId="37" refreshError="1"/>
      <sheetData sheetId="38" refreshError="1"/>
      <sheetData sheetId="39"/>
      <sheetData sheetId="40">
        <row r="61">
          <cell r="B61" t="str">
            <v>BC 1.6m</v>
          </cell>
        </row>
      </sheetData>
      <sheetData sheetId="41"/>
      <sheetData sheetId="42"/>
      <sheetData sheetId="43">
        <row r="61">
          <cell r="B61" t="str">
            <v>BC 1.6m</v>
          </cell>
        </row>
      </sheetData>
      <sheetData sheetId="44"/>
      <sheetData sheetId="45">
        <row r="61">
          <cell r="B61" t="str">
            <v>BC 1.6m</v>
          </cell>
        </row>
      </sheetData>
      <sheetData sheetId="46">
        <row r="61">
          <cell r="B61" t="str">
            <v>BC 1.6m</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ow r="61">
          <cell r="B61" t="str">
            <v>BC 1.6m</v>
          </cell>
        </row>
      </sheetData>
      <sheetData sheetId="61">
        <row r="61">
          <cell r="B61" t="str">
            <v>BC 1.6m</v>
          </cell>
        </row>
      </sheetData>
      <sheetData sheetId="62">
        <row r="61">
          <cell r="B61" t="str">
            <v>BC 1.6m</v>
          </cell>
        </row>
      </sheetData>
      <sheetData sheetId="63">
        <row r="61">
          <cell r="B61" t="str">
            <v>BC 1.6m</v>
          </cell>
        </row>
      </sheetData>
      <sheetData sheetId="64">
        <row r="61">
          <cell r="B61" t="str">
            <v>BC 1.6m</v>
          </cell>
        </row>
      </sheetData>
      <sheetData sheetId="65">
        <row r="61">
          <cell r="B61" t="str">
            <v>BC 1.6m</v>
          </cell>
        </row>
      </sheetData>
      <sheetData sheetId="66">
        <row r="61">
          <cell r="B61" t="str">
            <v>BC 1.6m</v>
          </cell>
        </row>
      </sheetData>
      <sheetData sheetId="67">
        <row r="61">
          <cell r="B61" t="str">
            <v>BC 1.6m</v>
          </cell>
        </row>
      </sheetData>
      <sheetData sheetId="68">
        <row r="61">
          <cell r="B61" t="str">
            <v>BC 1.6m</v>
          </cell>
        </row>
      </sheetData>
      <sheetData sheetId="69">
        <row r="61">
          <cell r="B61" t="str">
            <v>BC 1.6m</v>
          </cell>
        </row>
      </sheetData>
      <sheetData sheetId="70">
        <row r="61">
          <cell r="B61" t="str">
            <v>BC 1.6m</v>
          </cell>
        </row>
      </sheetData>
      <sheetData sheetId="71">
        <row r="61">
          <cell r="B61" t="str">
            <v>BC 1.6m</v>
          </cell>
        </row>
      </sheetData>
      <sheetData sheetId="72">
        <row r="61">
          <cell r="B61" t="str">
            <v>BC 1.6m</v>
          </cell>
        </row>
      </sheetData>
      <sheetData sheetId="73">
        <row r="61">
          <cell r="B61" t="str">
            <v>BC 1.6m</v>
          </cell>
        </row>
      </sheetData>
      <sheetData sheetId="74">
        <row r="61">
          <cell r="B61" t="str">
            <v>BC 1.6m</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61">
          <cell r="B61" t="str">
            <v>BC 1.6m</v>
          </cell>
        </row>
      </sheetData>
      <sheetData sheetId="157"/>
      <sheetData sheetId="158">
        <row r="61">
          <cell r="B61" t="str">
            <v>BC 1.6m</v>
          </cell>
        </row>
      </sheetData>
      <sheetData sheetId="159">
        <row r="61">
          <cell r="B61" t="str">
            <v>BC 1.6m</v>
          </cell>
        </row>
      </sheetData>
      <sheetData sheetId="160">
        <row r="61">
          <cell r="B61" t="str">
            <v>BC 1.6m</v>
          </cell>
        </row>
      </sheetData>
      <sheetData sheetId="161">
        <row r="61">
          <cell r="B61" t="str">
            <v>BC 1.6m</v>
          </cell>
        </row>
      </sheetData>
      <sheetData sheetId="162">
        <row r="61">
          <cell r="B61" t="str">
            <v>BC 1.6m</v>
          </cell>
        </row>
      </sheetData>
      <sheetData sheetId="163">
        <row r="61">
          <cell r="B61" t="str">
            <v>BC 1.6m</v>
          </cell>
        </row>
      </sheetData>
      <sheetData sheetId="164">
        <row r="61">
          <cell r="B61" t="str">
            <v>BC 1.6m</v>
          </cell>
        </row>
      </sheetData>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sheetData sheetId="2176" refreshError="1"/>
      <sheetData sheetId="2177" refreshError="1"/>
      <sheetData sheetId="2178" refreshError="1"/>
      <sheetData sheetId="2179"/>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을"/>
      <sheetName val="table"/>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표지 (2)"/>
      <sheetName val="교통대책내역"/>
      <sheetName val="LEGEND"/>
      <sheetName val="최종총괄"/>
      <sheetName val="세부산출내역서"/>
      <sheetName val="공사원가계산서"/>
      <sheetName val="제-노임"/>
      <sheetName val="전기일위대가"/>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ABUT수량-A1"/>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Sheet5"/>
      <sheetName val="원가 (2)"/>
      <sheetName val="원가계산서"/>
      <sheetName val="전선 및 전선관"/>
      <sheetName val="중기손료"/>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 냉각수펌프"/>
      <sheetName val="대비"/>
      <sheetName val="조명율"/>
      <sheetName val="입력"/>
      <sheetName val="구의33고"/>
      <sheetName val="신우"/>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공통가설(기준안)"/>
      <sheetName val="정보"/>
      <sheetName val="1층"/>
      <sheetName val="유기공정"/>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설계명세서"/>
      <sheetName val="22전선(P)"/>
      <sheetName val="22전선(L)"/>
      <sheetName val="22전선(R)"/>
      <sheetName val="심사물량"/>
      <sheetName val="심사계산"/>
      <sheetName val="FitOutConfCentre"/>
      <sheetName val="FAB별"/>
      <sheetName val="연결임시"/>
      <sheetName val="가로등내역서"/>
      <sheetName val="C-직노1"/>
      <sheetName val="비탈면보호공수량산출"/>
      <sheetName val="공사현황"/>
      <sheetName val="단위중량"/>
      <sheetName val="000000"/>
      <sheetName val="조건입력"/>
      <sheetName val="조건입력(2)"/>
      <sheetName val="장비선정"/>
      <sheetName val="내역서-CCTV"/>
      <sheetName val="copy"/>
      <sheetName val="서식"/>
      <sheetName val="실행"/>
      <sheetName val="내역서(교량)전체"/>
      <sheetName val="5.연간운전비계산서"/>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 val="내역서 "/>
      <sheetName val="1.설계기준"/>
      <sheetName val="마산방향철근집계"/>
      <sheetName val="총(신설)"/>
      <sheetName val="DATA1"/>
      <sheetName val="일위대가-1"/>
      <sheetName val="257A1"/>
      <sheetName val="Total"/>
      <sheetName val="___________My_Documents_______2"/>
      <sheetName val="___________My_Documents_______3"/>
      <sheetName val="일위대가서식"/>
      <sheetName val="부대내역"/>
      <sheetName val="9GNG운반"/>
      <sheetName val="고창터널(고창방향)"/>
      <sheetName val="부관맨홀조서"/>
      <sheetName val="품셈표"/>
      <sheetName val="한계원가"/>
      <sheetName val="설계예산2"/>
      <sheetName val="(A)내역서"/>
      <sheetName val="중기운반자재총(구조물)"/>
      <sheetName val="설계예산서"/>
      <sheetName val="골조시행"/>
      <sheetName val="품셈"/>
      <sheetName val="POOM_MOTO"/>
      <sheetName val="POOM_MOTO2"/>
      <sheetName val="맨홀(2~4)"/>
      <sheetName val="단면가정"/>
      <sheetName val="맨홀토공(3)"/>
      <sheetName val="수원공사비"/>
      <sheetName val="plan&amp;section of foundation"/>
      <sheetName val="design criteria"/>
      <sheetName val="hvac(제어동)"/>
      <sheetName val="준공조서"/>
      <sheetName val="공사준공계"/>
      <sheetName val="준공검사보고서"/>
      <sheetName val="공종별내역서"/>
      <sheetName val="철거산출근거"/>
      <sheetName val="수량산출서"/>
      <sheetName val="4-3 보온 기본물량집계"/>
      <sheetName val="총괄표"/>
      <sheetName val="관급자재"/>
      <sheetName val="변경관급자재"/>
      <sheetName val="5지구단위"/>
      <sheetName val="원가 계산"/>
      <sheetName val="1"/>
      <sheetName val="BOX전기내역"/>
      <sheetName val="문학간접"/>
      <sheetName val="자재단가비교표"/>
      <sheetName val="국공유지및사유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3-1.일위대가집계표(교통시설물1)"/>
      <sheetName val="원본(갑지)"/>
      <sheetName val="PAD TR보호대기초"/>
      <sheetName val="가로등기초"/>
      <sheetName val="HANDHOLE(2)"/>
      <sheetName val="기성내역서"/>
      <sheetName val="GTG TR PIT"/>
      <sheetName val="토공A"/>
      <sheetName val="전선관"/>
      <sheetName val="4.설계예산내역서"/>
      <sheetName val="8.일위대가표(1)"/>
      <sheetName val="6.관급자재조서"/>
      <sheetName val="8.일위대가표(2)"/>
      <sheetName val="3.예정공정표"/>
      <sheetName val="7.청제공기계기구조서"/>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refreshError="1"/>
      <sheetData sheetId="405"/>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refreshError="1"/>
      <sheetData sheetId="465" refreshError="1"/>
      <sheetData sheetId="466"/>
      <sheetData sheetId="467"/>
      <sheetData sheetId="468" refreshError="1"/>
      <sheetData sheetId="469" refreshError="1"/>
      <sheetData sheetId="470" refreshError="1"/>
      <sheetData sheetId="471" refreshError="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 val="시점교대"/>
      <sheetName val="총괄BOQ"/>
      <sheetName val="철근량"/>
      <sheetName val="직접경비"/>
      <sheetName val="단 box"/>
      <sheetName val="총 괄 표"/>
      <sheetName val="일반수량총괄집계"/>
      <sheetName val="역T형교대(말뚝기초)"/>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우수공"/>
      <sheetName val="[TOTAL.xls]______D_2001_______6"/>
      <sheetName val="[TOTAL.xls]______D_2001_______7"/>
      <sheetName val="소요자재명세서2"/>
      <sheetName val="총蚨ϖ"/>
      <sheetName val="총蓨ώ"/>
      <sheetName val="총벝l"/>
      <sheetName val="총벝ê"/>
      <sheetName val="우棌"/>
      <sheetName val="총_x0000_ϭ"/>
      <sheetName val="우륀"/>
      <sheetName val="식재ط"/>
      <sheetName val="TARGET"/>
      <sheetName val="총_x0002__x0000_"/>
      <sheetName val="기본DATA"/>
      <sheetName val="1. 설계서-갑지"/>
      <sheetName val="2. 설계서-을지"/>
      <sheetName val="3. 산출기계"/>
      <sheetName val="4. 산출전기"/>
      <sheetName val="5. 일위대가목록"/>
      <sheetName val="6. 일위대가 "/>
      <sheetName val="7. 물가조사"/>
      <sheetName val="8. 견적대비"/>
      <sheetName val="9. 시중노임"/>
      <sheetName val="단漰_x001d_潼"/>
      <sheetName val="C.배수관공"/>
      <sheetName val="비용"/>
      <sheetName val="4.2.1 마루높이 검토"/>
      <sheetName val="타견적(을)"/>
      <sheetName val="SANTOGO"/>
      <sheetName val="SANBAISU"/>
      <sheetName val="3.현장배치"/>
      <sheetName val="STEEL BOX 단면설계(SEC.8)"/>
      <sheetName val="1.2.1 마루높이결정"/>
      <sheetName val="F4-F7"/>
      <sheetName val="현장식당(1)"/>
      <sheetName val="가시설단위수량"/>
      <sheetName val="eq_data"/>
      <sheetName val="현장관리비"/>
      <sheetName val="부적합유형"/>
      <sheetName val="부적합 유형"/>
      <sheetName val="6공구(당초)"/>
      <sheetName val="이름정의"/>
      <sheetName val="증감내역서"/>
      <sheetName val="교량data"/>
      <sheetName val="11.자재단가"/>
      <sheetName val="NEGO"/>
      <sheetName val="본사공가현황"/>
      <sheetName val="실행예산서"/>
      <sheetName val="구천"/>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빗물받이(910-510-410)"/>
      <sheetName val="물가자료"/>
      <sheetName val="부대집계1"/>
      <sheetName val="가도단위"/>
      <sheetName val="기계경비일람"/>
      <sheetName val="관로공표지"/>
      <sheetName val="FOOTING단면력"/>
      <sheetName val="종합단가표"/>
      <sheetName val="범례표"/>
      <sheetName val="투찰"/>
      <sheetName val="전기자료"/>
      <sheetName val="내역_ver1.0"/>
      <sheetName val="일위총괄표"/>
      <sheetName val="05년"/>
      <sheetName val="Calcs"/>
      <sheetName val="시설물일위"/>
      <sheetName val="woo(mac)"/>
      <sheetName val="근생APT-신마감"/>
      <sheetName val="복지관_FIART"/>
      <sheetName val="근생APT-FIART"/>
      <sheetName val="근생-FIART"/>
      <sheetName val="설계내역"/>
      <sheetName val="단락전류-A"/>
      <sheetName val="1.개요"/>
      <sheetName val="수목단가"/>
      <sheetName val="시설수량표"/>
      <sheetName val="식재수량표"/>
      <sheetName val="설계서을"/>
      <sheetName val="가압장구체수량산출서"/>
      <sheetName val="CVT산정"/>
      <sheetName val="DOGI"/>
      <sheetName val="원가서"/>
      <sheetName val="물가시세표"/>
      <sheetName val="사업수지"/>
      <sheetName val="감액총괄표"/>
      <sheetName val="내역(영일)"/>
      <sheetName val="원본"/>
      <sheetName val="총_x0010__x0000_"/>
      <sheetName val="총肸"/>
      <sheetName val="총Ῐᅯ"/>
      <sheetName val="총葨ù"/>
      <sheetName val="총_x0005__x0000_"/>
      <sheetName val="3.CCTV설비공사"/>
      <sheetName val="총"/>
      <sheetName val="구조물터파기수량집계"/>
      <sheetName val="분양가표"/>
      <sheetName val="토공"/>
      <sheetName val="b"/>
      <sheetName val="Bill 2.2 Villa 2 beds"/>
      <sheetName val="一発シート"/>
      <sheetName val="기초분물량표"/>
      <sheetName val="설치물량표"/>
      <sheetName val="철거분물량표"/>
      <sheetName val="원설계"/>
      <sheetName val="수량"/>
      <sheetName val="부표단가,총괄표"/>
      <sheetName val="진고설계"/>
      <sheetName val="벽산건설"/>
      <sheetName val="FORM-0"/>
      <sheetName val="노무비(전지2기)"/>
      <sheetName val="노임단가표"/>
      <sheetName val="소일위대가코드표"/>
      <sheetName val="날개벽(시점좌측)"/>
      <sheetName val="TOTAL.xls"/>
      <sheetName val="c_balju"/>
      <sheetName val="계수시트"/>
      <sheetName val="공통부대비"/>
      <sheetName val="식재인부"/>
      <sheetName val="유지관_x0000_"/>
      <sheetName val="표지 (2)"/>
      <sheetName val="1.설계기준"/>
      <sheetName val="취합표"/>
      <sheetName val="물량산출"/>
      <sheetName val="회로내역(승인䠎"/>
      <sheetName val="회로내역(승인Ԉ"/>
      <sheetName val="횡배수관집현황_2공구_"/>
      <sheetName val="외천교"/>
      <sheetName val="J형측구단위수량"/>
      <sheetName val="연습"/>
      <sheetName val="sheet10"/>
      <sheetName val="단면 (2)"/>
      <sheetName val="입찰내역 발주처 양식"/>
      <sheetName val="EQ-R1"/>
      <sheetName val="건축공사 집계표"/>
      <sheetName val="골조"/>
      <sheetName val="교량"/>
      <sheetName val="산출내역서"/>
      <sheetName val="전기일위목록"/>
      <sheetName val="C_DATA"/>
      <sheetName val="총집계표"/>
      <sheetName val="공양식"/>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남춘천IC접속_x0000__x0000__x0005__x0000_"/>
      <sheetName val="총缀⇐"/>
      <sheetName val="총䮘໪"/>
      <sheetName val="총ꘓÀ"/>
      <sheetName val="총鎠ັ"/>
      <sheetName val="총㳨⎱"/>
      <sheetName val="총౐ʥ"/>
      <sheetName val="총ꊐ˕"/>
      <sheetName val="총ꊐʮ"/>
      <sheetName val="가설"/>
      <sheetName val="경상"/>
      <sheetName val="94"/>
      <sheetName val="산근"/>
      <sheetName val="작업일ၒ"/>
      <sheetName val="전체내역 (2)"/>
      <sheetName val="수량산출서-2"/>
      <sheetName val="내역(전체)"/>
      <sheetName val="품셈TABLE"/>
      <sheetName val="지사인원사무실"/>
      <sheetName val="입력"/>
      <sheetName val="평균H"/>
      <sheetName val="관람석제출"/>
      <sheetName val="주식"/>
      <sheetName val="제안서입력"/>
      <sheetName val="절감계산"/>
      <sheetName val="VS P-Q"/>
      <sheetName val="7 th"/>
      <sheetName val="내역서01"/>
      <sheetName val="rpcc"/>
      <sheetName val="옹벽"/>
      <sheetName val="아파트 "/>
      <sheetName val="금융"/>
      <sheetName val="골조시행"/>
      <sheetName val="BOX1"/>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sheetData sheetId="1017"/>
      <sheetData sheetId="1018" refreshError="1"/>
      <sheetData sheetId="1019"/>
      <sheetData sheetId="1020"/>
      <sheetData sheetId="1021"/>
      <sheetData sheetId="1022" refreshError="1"/>
      <sheetData sheetId="1023"/>
      <sheetData sheetId="1024"/>
      <sheetData sheetId="1025"/>
      <sheetData sheetId="1026"/>
      <sheetData sheetId="1027" refreshError="1"/>
      <sheetData sheetId="1028" refreshError="1"/>
      <sheetData sheetId="1029"/>
      <sheetData sheetId="1030" refreshError="1"/>
      <sheetData sheetId="1031" refreshError="1"/>
      <sheetData sheetId="1032" refreshError="1"/>
      <sheetData sheetId="1033"/>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본관동"/>
      <sheetName val="후관동"/>
      <sheetName val="저장품 토탈2월"/>
      <sheetName val="외화계약"/>
      <sheetName val="8-3기계경비"/>
      <sheetName val="배수내역 (2)"/>
      <sheetName val="노원열병합__건축공사기성내역서"/>
      <sheetName val="고창방향"/>
      <sheetName val="플랜트 설치"/>
      <sheetName val="대로근거"/>
      <sheetName val="부속동"/>
      <sheetName val="ASP"/>
      <sheetName val="자압1"/>
      <sheetName val="설계"/>
      <sheetName val="자료"/>
      <sheetName val="취합표"/>
      <sheetName val="물량산출"/>
      <sheetName val="일위_파일"/>
      <sheetName val="수량산출서"/>
      <sheetName val="견적을"/>
      <sheetName val="전력구구조물산근"/>
      <sheetName val="입적표"/>
      <sheetName val="품셈TABLE"/>
      <sheetName val="Sheet13"/>
      <sheetName val="Sheet14"/>
      <sheetName val="P-J"/>
      <sheetName val="상승노임"/>
      <sheetName val="음료실행"/>
      <sheetName val="Piping Cost"/>
      <sheetName val="PipWT"/>
      <sheetName val="평3"/>
      <sheetName val="CONCRETE"/>
      <sheetName val="경산"/>
      <sheetName val="배관단가조사서"/>
      <sheetName val="소야공정계획표"/>
      <sheetName val="위치조서"/>
      <sheetName val="거래처등록"/>
      <sheetName val="참고자료"/>
      <sheetName val="내역(포장)"/>
      <sheetName val="1.설계조건"/>
      <sheetName val="Front"/>
      <sheetName val="wall"/>
      <sheetName val="간접재료비산출표-27-30"/>
      <sheetName val="양식"/>
      <sheetName val="덕전리"/>
      <sheetName val="견적내역서"/>
      <sheetName val="을"/>
      <sheetName val="일위대가표"/>
      <sheetName val="H PILE수량"/>
      <sheetName val="공사원가계산서"/>
      <sheetName val="철집"/>
      <sheetName val="합의경상"/>
      <sheetName val="UNIT"/>
      <sheetName val="가격"/>
      <sheetName val="공통비총괄표"/>
      <sheetName val="방배동내역(리라)"/>
      <sheetName val="부대공사총괄"/>
      <sheetName val="현장경비"/>
      <sheetName val="건축공사집계표"/>
      <sheetName val="방배동내역 (총괄)"/>
      <sheetName val="용수량(생활용수)"/>
      <sheetName val="평균단가"/>
      <sheetName val="전체내역 (2)"/>
      <sheetName val="자압"/>
      <sheetName val="토적집계"/>
      <sheetName val="방송(체육관)"/>
      <sheetName val="2000노임기준"/>
      <sheetName val="식재일위대가"/>
      <sheetName val="물량내역서"/>
      <sheetName val="COPING-1"/>
      <sheetName val="Sheet1 (2)"/>
      <sheetName val="식재"/>
      <sheetName val="시설물"/>
      <sheetName val="식재출력용"/>
      <sheetName val="유지관리"/>
      <sheetName val="건설사업관리 공제요율"/>
      <sheetName val="공사비"/>
      <sheetName val="건설공사 감리원 배치기준"/>
      <sheetName val="책임감리 공제요율"/>
      <sheetName val="요율"/>
      <sheetName val="기안"/>
      <sheetName val="공내역"/>
      <sheetName val="인월수 산정"/>
      <sheetName val="개요"/>
      <sheetName val="마케팅"/>
      <sheetName val="목차"/>
      <sheetName val="추정손익"/>
      <sheetName val="할당"/>
      <sheetName val="실적"/>
      <sheetName val="원가"/>
      <sheetName val="제목"/>
      <sheetName val="원가,목표"/>
      <sheetName val="판매"/>
      <sheetName val="판촉"/>
      <sheetName val="협조"/>
      <sheetName val="간지"/>
      <sheetName val="내역서1"/>
      <sheetName val="TIE-INS"/>
      <sheetName val="설계조건"/>
      <sheetName val="안정계산"/>
      <sheetName val="단면검토"/>
      <sheetName val="주현(해보)"/>
      <sheetName val="주현(영광)"/>
      <sheetName val="수안보-MBR1"/>
      <sheetName val="Project_Brief"/>
      <sheetName val="8_PILE__(돌출)"/>
      <sheetName val="60명당사(총괄)"/>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산출근거"/>
      <sheetName val="변경품셈총괄"/>
      <sheetName val="인력터파기품"/>
      <sheetName val="중기사용료"/>
      <sheetName val="단면치수"/>
      <sheetName val="차액보증"/>
      <sheetName val="화재 탐지 설비"/>
      <sheetName val="Sheet1"/>
      <sheetName val="직공비"/>
      <sheetName val="NOMUBI"/>
      <sheetName val="sw1"/>
      <sheetName val="Upgrades pricing"/>
      <sheetName val="물가시세"/>
      <sheetName val="하수급견적대비"/>
      <sheetName val="6)화재 탐지 설비"/>
      <sheetName val="금융비용"/>
      <sheetName val="기초작업"/>
      <sheetName val="갑지(추정)"/>
      <sheetName val="자재단가"/>
      <sheetName val="우수"/>
      <sheetName val="지급자재"/>
      <sheetName val="1단계"/>
      <sheetName val="마산방향"/>
      <sheetName val="진주방향"/>
      <sheetName val="입찰안"/>
      <sheetName val="선정요령"/>
      <sheetName val="추가예산"/>
      <sheetName val="#REF"/>
      <sheetName val="설비"/>
      <sheetName val="00상노임"/>
      <sheetName val="노임단가"/>
      <sheetName val="WORK"/>
      <sheetName val="기계경비"/>
      <sheetName val="갱폼수직망"/>
      <sheetName val="시설물 설치표"/>
      <sheetName val="소상 &quot;1&quot;"/>
      <sheetName val="Sheet2"/>
      <sheetName val="JUCKEYK"/>
      <sheetName val="Total"/>
      <sheetName val="대치판정"/>
      <sheetName val="유림총괄"/>
      <sheetName val="견적정보"/>
      <sheetName val="정보"/>
      <sheetName val="자재단가비교표"/>
      <sheetName val="SP-B1"/>
      <sheetName val="시화점실행"/>
      <sheetName val="네고율"/>
      <sheetName val="표지"/>
      <sheetName val="PROJECT BRIEF"/>
      <sheetName val="BID"/>
      <sheetName val="일위_파일"/>
      <sheetName val="선급금신청서"/>
      <sheetName val="대림경상68억"/>
      <sheetName val="플랜트 설치"/>
      <sheetName val="날개벽수량표"/>
      <sheetName val="전체"/>
      <sheetName val="POOM_MOTO"/>
      <sheetName val="POOM_MOTO2"/>
      <sheetName val="평당자료"/>
      <sheetName val="5.전사투자계획종함안"/>
      <sheetName val="Macro(차단기)"/>
      <sheetName val="본사인상전"/>
      <sheetName val="영동(D)"/>
      <sheetName val="BSD (2)"/>
      <sheetName val="cp1"/>
      <sheetName val="간접(90)"/>
      <sheetName val="남양내역"/>
      <sheetName val="용수간선"/>
      <sheetName val="DATA"/>
      <sheetName val="COVER"/>
      <sheetName val="단양 00 아파트-세부내역"/>
      <sheetName val="Sheet6"/>
      <sheetName val="관경별우수관집계"/>
      <sheetName val="차수"/>
      <sheetName val="터파기및재료"/>
      <sheetName val="예산조서"/>
      <sheetName val="안양동교 1안"/>
      <sheetName val="6호기"/>
      <sheetName val="노임"/>
      <sheetName val="기둥(원형)"/>
      <sheetName val="본실행경비"/>
      <sheetName val="Baby일위대가"/>
      <sheetName val="대가표(품셈)"/>
      <sheetName val="중동상가"/>
      <sheetName val="건축공사집계"/>
      <sheetName val="충주"/>
      <sheetName val="조명시설"/>
      <sheetName val="대공종"/>
      <sheetName val="입고장부 (4)"/>
      <sheetName val="DATE"/>
      <sheetName val="공통가설"/>
      <sheetName val="PROJECT BRIEF(EX.NEW)"/>
      <sheetName val="비교1"/>
      <sheetName val="내역서단가산출용"/>
      <sheetName val="ABUT수량-A1"/>
      <sheetName val="단가표"/>
      <sheetName val="잡철물"/>
      <sheetName val="CONCRETE"/>
      <sheetName val="정부노임단가"/>
      <sheetName val="CAPVC"/>
      <sheetName val="98지급계획"/>
      <sheetName val="단중"/>
      <sheetName val="실행(ALT1)"/>
      <sheetName val="kimre scrubber"/>
      <sheetName val="GRDBS"/>
      <sheetName val="Customer Databas"/>
      <sheetName val="부하(성남)"/>
      <sheetName val="목록"/>
      <sheetName val="2공구산출내역"/>
      <sheetName val="SCH"/>
      <sheetName val="연습장소"/>
      <sheetName val="Piping Design Data"/>
      <sheetName val="MEXICO-C"/>
      <sheetName val="물량산출근거"/>
      <sheetName val="도급양식"/>
      <sheetName val="ROOF(ALKALI)"/>
      <sheetName val="데이타"/>
      <sheetName val="할증 "/>
      <sheetName val="cable-data"/>
      <sheetName val="신설개소별 총집계표(동해-배전)"/>
      <sheetName val="안평역사 총집계"/>
      <sheetName val="G.R300경비"/>
      <sheetName val="냉천부속동"/>
      <sheetName val="돈암사업"/>
      <sheetName val="토목주소"/>
      <sheetName val="프랜트면허"/>
      <sheetName val="전기실-1"/>
      <sheetName val="MATRLDATA"/>
      <sheetName val="1,2공구원가계산서"/>
      <sheetName val="1공구산출내역서"/>
      <sheetName val="2.대외공문"/>
      <sheetName val="4 &amp; 10-inch, CO2 Combo &amp; Sweep"/>
      <sheetName val="CTEMCOST"/>
      <sheetName val="RE9604"/>
      <sheetName val="일위대가(1)"/>
      <sheetName val="전기"/>
      <sheetName val="총괄표"/>
      <sheetName val="수리결과"/>
      <sheetName val="준공갑지"/>
      <sheetName val="건축공사실행"/>
      <sheetName val="간접"/>
      <sheetName val="덕전리"/>
      <sheetName val="단가산출"/>
      <sheetName val="Macro2"/>
      <sheetName val="잔수량(작성)"/>
      <sheetName val="총괄-1"/>
      <sheetName val="원가서"/>
      <sheetName val="공량산출서"/>
      <sheetName val="건축공사"/>
      <sheetName val="7.경제성결과"/>
      <sheetName val="6PILE  (돌출)"/>
      <sheetName val="8.석축단위(H=1.5M)"/>
      <sheetName val="영업소실적"/>
      <sheetName val="공사개요"/>
      <sheetName val="DATA1"/>
      <sheetName val="계정"/>
      <sheetName val="일반부표"/>
      <sheetName val="시멘트"/>
      <sheetName val="내역표지"/>
      <sheetName val="식재인부"/>
      <sheetName val="설계가"/>
      <sheetName val="T형( 파일기초) 공현1교"/>
      <sheetName val="골조시행"/>
      <sheetName val="(A)내역서"/>
      <sheetName val="카렌스센터계량기설치공사"/>
      <sheetName val="Y-WORK"/>
      <sheetName val="손익차9월2"/>
      <sheetName val="업체별기성내역"/>
      <sheetName val="9GNG운반"/>
      <sheetName val="단가 및 재료비"/>
      <sheetName val="단가산출2"/>
      <sheetName val="중기사용료산출근거"/>
      <sheetName val="단가산출1"/>
      <sheetName val="자재운반단가일람표"/>
      <sheetName val="공종별"/>
      <sheetName val="A-LINE"/>
      <sheetName val="파이프류"/>
      <sheetName val="배수내역 (2)"/>
      <sheetName val="DATA LISTS"/>
      <sheetName val="대"/>
      <sheetName val="유동표"/>
      <sheetName val="투찰"/>
      <sheetName val="70%"/>
      <sheetName val="시험장S자로가로등공사"/>
      <sheetName val="코드표"/>
      <sheetName val="001"/>
      <sheetName val="일반관리비"/>
      <sheetName val="costing_Press"/>
      <sheetName val="사급자재"/>
      <sheetName val="45,46"/>
      <sheetName val="예산경비1차"/>
      <sheetName val="간접비계산"/>
      <sheetName val="일위대가목차"/>
      <sheetName val="빌딩 안내"/>
      <sheetName val="전 기"/>
      <sheetName val="관급"/>
      <sheetName val="자재비"/>
      <sheetName val="연습"/>
      <sheetName val="구의33고"/>
      <sheetName val="단열-자재"/>
      <sheetName val="한강운반비"/>
      <sheetName val="역결합트래버스"/>
      <sheetName val="입찰품의서"/>
      <sheetName val="부대내역"/>
      <sheetName val="FAB별"/>
      <sheetName val="Site Expenses"/>
      <sheetName val="근거 자료"/>
      <sheetName val="공사"/>
      <sheetName val="소방사항"/>
      <sheetName val="약품공급2"/>
      <sheetName val="원형1호맨홀토공수량"/>
      <sheetName val="식재품셈"/>
      <sheetName val="신우"/>
      <sheetName val="연부97-1"/>
      <sheetName val="갑지1"/>
      <sheetName val="공통비(전체)"/>
      <sheetName val="산근"/>
      <sheetName val="용량(1-2)"/>
      <sheetName val="MOTOR"/>
      <sheetName val="조건"/>
      <sheetName val="견적서"/>
      <sheetName val="옹벽수량집계표"/>
      <sheetName val="설계"/>
      <sheetName val="을"/>
      <sheetName val="맨홀수량산출"/>
      <sheetName val="관급자재"/>
      <sheetName val="정렬"/>
      <sheetName val="자료(통합)"/>
      <sheetName val="내역서 "/>
      <sheetName val="현장관리비"/>
      <sheetName val="PW3"/>
      <sheetName val="PW4"/>
      <sheetName val="SC1"/>
      <sheetName val="PE"/>
      <sheetName val="PM"/>
      <sheetName val="TR"/>
      <sheetName val="IT-BAT"/>
      <sheetName val="역공종"/>
      <sheetName val=""/>
      <sheetName val="전체내역 (2)"/>
      <sheetName val="TABLE DB"/>
      <sheetName val="쌍용 data base"/>
      <sheetName val="총괄내역서"/>
      <sheetName val="단가"/>
      <sheetName val="원도급"/>
      <sheetName val="하도급"/>
      <sheetName val="원하대비"/>
      <sheetName val="전기공사"/>
      <sheetName val="현장별"/>
      <sheetName val="Sheet3"/>
      <sheetName val="기본단가표"/>
      <sheetName val="DANGA"/>
      <sheetName val="견적 집계"/>
      <sheetName val="방수"/>
      <sheetName val="원가계산서"/>
      <sheetName val="3차설계"/>
      <sheetName val="원본(갑지)"/>
      <sheetName val="XL4Poppy"/>
      <sheetName val="PL"/>
      <sheetName val="8)중점관리장비현황"/>
      <sheetName val="의정부문예회관변경내역"/>
      <sheetName val="실행(1)"/>
      <sheetName val="B"/>
      <sheetName val="노임이"/>
      <sheetName val="기성(1차) "/>
      <sheetName val="5_BANG I"/>
      <sheetName val="Re-bar"/>
      <sheetName val="수안보-MBR1"/>
      <sheetName val="데리네이타현황"/>
      <sheetName val="수주현황2월"/>
      <sheetName val="설계조건"/>
      <sheetName val="조건표"/>
      <sheetName val="PAINT"/>
      <sheetName val="#REF!"/>
      <sheetName val="밸브설치"/>
      <sheetName val="기초계산(Pmax)"/>
      <sheetName val="JUCK"/>
      <sheetName val="현장관리비 산출내역"/>
      <sheetName val="견적조건"/>
      <sheetName val="Module1"/>
      <sheetName val="Stem Footing"/>
      <sheetName val="건축집계"/>
      <sheetName val="Table"/>
      <sheetName val="장비명"/>
      <sheetName val="와동25-3(변경)"/>
      <sheetName val="공사비집계"/>
      <sheetName val="우각부보강"/>
      <sheetName val="우배수"/>
      <sheetName val="계산식"/>
      <sheetName val="설명"/>
      <sheetName val="01"/>
      <sheetName val="BACK DATA"/>
      <sheetName val="c_balju"/>
      <sheetName val="외천교"/>
      <sheetName val="금액내역서"/>
      <sheetName val="2000년1차"/>
      <sheetName val="코딩 (2)"/>
      <sheetName val="자금청구"/>
      <sheetName val="콘크리트타설집계표"/>
      <sheetName val="일위대가(가설)"/>
      <sheetName val="설계내역서"/>
      <sheetName val="마산월령동골조물량변경"/>
      <sheetName val="2.건축"/>
      <sheetName val="현황산출서"/>
      <sheetName val="Sheet4"/>
      <sheetName val="s"/>
      <sheetName val="인사자료총집계"/>
      <sheetName val="공비대비"/>
      <sheetName val=" 갑지"/>
      <sheetName val="SOS_PLC &amp; Panel"/>
      <sheetName val="공통(20-91)"/>
      <sheetName val="wall"/>
      <sheetName val="A01"/>
      <sheetName val="A11"/>
      <sheetName val="A16"/>
      <sheetName val="A02"/>
      <sheetName val="A03"/>
      <sheetName val="A04"/>
      <sheetName val="A05"/>
      <sheetName val="A06"/>
      <sheetName val="A07"/>
      <sheetName val="A08a"/>
      <sheetName val="A08b"/>
      <sheetName val="증감대비"/>
      <sheetName val="날개벽"/>
      <sheetName val="IBASE"/>
      <sheetName val="RFP002"/>
      <sheetName val="예총"/>
      <sheetName val="Input"/>
      <sheetName val="단"/>
      <sheetName val="orignal"/>
      <sheetName val="감액총괄표"/>
      <sheetName val="Quantity"/>
      <sheetName val="HARSAT"/>
      <sheetName val="원남울진낙찰내역(99_4_13_부산청)"/>
      <sheetName val="8_석축단위(H=1_5M)"/>
      <sheetName val="5_BANG_I"/>
      <sheetName val="플랜트_설치"/>
      <sheetName val="기성(1차)_"/>
      <sheetName val="소상_&quot;1&quot;"/>
      <sheetName val="6PILE__(돌출)"/>
      <sheetName val="BACK_DATA"/>
      <sheetName val="현장관리비_산출내역"/>
      <sheetName val="2_건축"/>
      <sheetName val="SOS_PLC_&amp;_Panel"/>
      <sheetName val="매입세"/>
      <sheetName val="서울대규장각(가시설흙막이)"/>
      <sheetName val="A공구"/>
      <sheetName val="관경결정"/>
      <sheetName val="코드"/>
      <sheetName val="빗물받이(910-510-410)"/>
      <sheetName val="4.소방설비공사"/>
      <sheetName val="969910( R)"/>
      <sheetName val="품셈"/>
      <sheetName val="교각1"/>
      <sheetName val="STBOX"/>
      <sheetName val="비교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N賃率-職"/>
      <sheetName val="원가 (2)"/>
      <sheetName val="Price List"/>
      <sheetName val="일위"/>
      <sheetName val="I一般比"/>
      <sheetName val="DATA"/>
      <sheetName val="G.R300경비"/>
      <sheetName val="SG"/>
      <sheetName val="기존단가 (2)"/>
      <sheetName val="입력"/>
      <sheetName val="일위대가"/>
      <sheetName val="예정(3)"/>
      <sheetName val="전기"/>
      <sheetName val="bm(CIcable)"/>
      <sheetName val="DATA-UPS"/>
      <sheetName val="대치판정"/>
      <sheetName val="ABUT수량-A1"/>
      <sheetName val="C-노임단가"/>
      <sheetName val="실행철강하도"/>
      <sheetName val="단"/>
      <sheetName val="간접"/>
      <sheetName val="계정"/>
      <sheetName val="설계명세서"/>
      <sheetName val="예산명세서"/>
      <sheetName val="자료입력"/>
      <sheetName val="총괄집계표"/>
      <sheetName val="C3"/>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신우"/>
      <sheetName val="일위대가(가설)"/>
      <sheetName val="물집"/>
      <sheetName val="DATE"/>
      <sheetName val="내역서"/>
      <sheetName val="산출내역서집계표"/>
      <sheetName val="왕십리방향"/>
      <sheetName val="호남2"/>
      <sheetName val="잡철물"/>
      <sheetName val="Phantom"/>
      <sheetName val="CAL"/>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 val="일반수량총괄집계"/>
      <sheetName val="Util"/>
      <sheetName val="Unmatched POS Adjustment"/>
      <sheetName val="model master"/>
      <sheetName val="종합기별"/>
      <sheetName val="노무비명세서"/>
      <sheetName val="소요자재명세서"/>
      <sheetName val="재무가정"/>
      <sheetName val="요약및결과"/>
      <sheetName val="EQT-ESTN"/>
      <sheetName val="S0"/>
      <sheetName val="생산수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 val="RangeObject"/>
      <sheetName val="Macro1"/>
      <sheetName val="가도공"/>
      <sheetName val="설비원가"/>
      <sheetName val="유기공정"/>
      <sheetName val="PC%계산"/>
      <sheetName val="날개벽수량표"/>
      <sheetName val="G.R300경비"/>
      <sheetName val="EP0618"/>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table"/>
      <sheetName val="수량산출"/>
      <sheetName val="model master"/>
      <sheetName val="N賃率-職"/>
      <sheetName val="중기사용료"/>
      <sheetName val="제-노임"/>
      <sheetName val="HD01"/>
      <sheetName val="신청서"/>
      <sheetName val="소상 &quot;1&quot;"/>
      <sheetName val="장비명"/>
      <sheetName val="BACK DATA"/>
      <sheetName val="직노"/>
      <sheetName val="woo(mac)"/>
      <sheetName val="1.설계조건"/>
      <sheetName val="우각부보강"/>
      <sheetName val="와동25-3(변경)"/>
      <sheetName val="ABUT수량-A1"/>
      <sheetName val="건축집계"/>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 val="충주"/>
      <sheetName val="노임단가"/>
      <sheetName val="집수정(600-700)"/>
      <sheetName val="산출근거"/>
      <sheetName val="Sheet22"/>
      <sheetName val="시설일위"/>
      <sheetName val="기초일위"/>
      <sheetName val="조명일위"/>
      <sheetName val="SG"/>
      <sheetName val="품의서"/>
      <sheetName val="입력DATA"/>
      <sheetName val="바닥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refreshError="1"/>
      <sheetData sheetId="138" refreshError="1"/>
      <sheetData sheetId="139" refreshError="1"/>
      <sheetData sheetId="1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U-TYPE(1)"/>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산근터빈"/>
      <sheetName val="도장수량(하1)"/>
      <sheetName val="주형"/>
      <sheetName val="산출서양식01"/>
      <sheetName val="2연BOX"/>
      <sheetName val="부대공사"/>
      <sheetName val="중동공구"/>
      <sheetName val="1.토공"/>
      <sheetName val="내역표지"/>
      <sheetName val="tggwan(mac)"/>
      <sheetName val="우각부보강"/>
      <sheetName val="Koreasea"/>
      <sheetName val="목록"/>
      <sheetName val="상행-교대(A1-A2)"/>
      <sheetName val="깨기"/>
      <sheetName val="충주"/>
      <sheetName val="업무처리전"/>
      <sheetName val="TYPE-1"/>
      <sheetName val="Calculation"/>
      <sheetName val="토공사"/>
      <sheetName val="집1"/>
      <sheetName val="철근총괄집계표"/>
      <sheetName val="개화1교"/>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FB25JN"/>
      <sheetName val="TYPE1"/>
      <sheetName val="철근량"/>
      <sheetName val="품의서"/>
      <sheetName val="기성신청"/>
      <sheetName val="내역서(기성청구)"/>
      <sheetName val="견적서세부내용"/>
      <sheetName val="견적내용입력"/>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자재 집계표"/>
      <sheetName val="1TL종점(1)"/>
      <sheetName val="역T형"/>
      <sheetName val="PILE"/>
      <sheetName val="960318-1"/>
      <sheetName val="40단가산출서"/>
      <sheetName val="수량산출서 갑지"/>
      <sheetName val="A-100전제"/>
      <sheetName val="조도계산서 (도서)"/>
      <sheetName val="시멘트"/>
      <sheetName val="Quantity"/>
      <sheetName val="??"/>
      <sheetName val="Du toan"/>
      <sheetName val="Keothep"/>
      <sheetName val="Re-bar"/>
      <sheetName val="SBT NO Proj. Controlling Report"/>
      <sheetName val="품의"/>
      <sheetName val="경산"/>
      <sheetName val="WEIGHT_LIST"/>
      <sheetName val="산#2-1_(2)"/>
      <sheetName val="xxxxxx"/>
      <sheetName val="토목"/>
      <sheetName val="세부내역서"/>
      <sheetName val="배관내역"/>
      <sheetName val="FLA"/>
      <sheetName val="할증 "/>
      <sheetName val="S9"/>
      <sheetName val="S14"/>
      <sheetName val="소비자가"/>
      <sheetName val="20관리비율"/>
      <sheetName val="49일위"/>
      <sheetName val="경비_원본"/>
      <sheetName val="인천성심병원"/>
      <sheetName val="산1~6"/>
      <sheetName val="기안"/>
      <sheetName val="허용전류_IEC"/>
      <sheetName val="허용전류_IEC DATA"/>
      <sheetName val="주공 갑지"/>
      <sheetName val="을지"/>
      <sheetName val="공문갑지"/>
      <sheetName val="금융구조검토"/>
      <sheetName val="삼성전기"/>
      <sheetName val="골재"/>
      <sheetName val="원가계산서"/>
      <sheetName val="소방사항"/>
      <sheetName val="방수"/>
      <sheetName val="중기"/>
      <sheetName val="심의위원명단"/>
      <sheetName val="실행간접비"/>
      <sheetName val="소화실적"/>
      <sheetName val="AC포장수량"/>
      <sheetName val="수량이동"/>
      <sheetName val="펌프장수량산출(토)"/>
      <sheetName val="_x0000__x0008__x0000__x0004__x0000_"/>
      <sheetName val="ࠀ฀ࠀ؀ԀЀԀ̀"/>
      <sheetName val="소일위대가코드표"/>
      <sheetName val="PHC파일 천공 및 항타"/>
      <sheetName val="잡비계산"/>
      <sheetName val="PI"/>
      <sheetName val="COA-17"/>
      <sheetName val="C-18"/>
      <sheetName val="견적서"/>
      <sheetName val="산출내역서"/>
      <sheetName val="원가"/>
      <sheetName val="교통대책내역"/>
      <sheetName val="21301동"/>
      <sheetName val="11"/>
      <sheetName val="주간기성"/>
      <sheetName val="직종인원"/>
      <sheetName val="일일총괄"/>
      <sheetName val="검사현황"/>
      <sheetName val="10"/>
      <sheetName val="부하"/>
      <sheetName val="Book2"/>
      <sheetName val="8"/>
      <sheetName val="기둥"/>
      <sheetName val="공종별집계표(건축)"/>
      <sheetName val="FOOTING단면력"/>
      <sheetName val="중기비"/>
      <sheetName val="사통"/>
      <sheetName val="G2설비도급"/>
      <sheetName val="자"/>
      <sheetName val="노"/>
      <sheetName val="부안일위"/>
      <sheetName val="배수내역"/>
      <sheetName val="9609Aß"/>
      <sheetName val="업무계획1"/>
      <sheetName val="토적표"/>
      <sheetName val="입적표"/>
      <sheetName val="공사원가"/>
      <sheetName val="방음벽연장집계-여기까지만 출력"/>
      <sheetName val="충돌 내용"/>
      <sheetName val="예산서"/>
      <sheetName val="3BL공동구 수량"/>
      <sheetName val="맨홀수량집계"/>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참고"/>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5.모델링"/>
      <sheetName val="APT"/>
      <sheetName val="PKG"/>
      <sheetName val="가설건물"/>
      <sheetName val="공사유형"/>
      <sheetName val="공통부대비"/>
      <sheetName val="작성방법"/>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 val="F.L(1)"/>
      <sheetName val="전체수량집계"/>
      <sheetName val="일위목록"/>
      <sheetName val="플랜트 설치"/>
      <sheetName val="건축원가계산서"/>
      <sheetName val="아산추가1220"/>
      <sheetName val="순환펌프"/>
      <sheetName val="저수조"/>
      <sheetName val="급,배기팬"/>
      <sheetName val="급탕순환펌프"/>
      <sheetName val="G.R300경비"/>
      <sheetName val="관급"/>
      <sheetName val="내역서 표지 "/>
      <sheetName val="분야별 집계표"/>
      <sheetName val="원가계산서(인테리어)"/>
      <sheetName val="공종별집계표(인테리어)"/>
      <sheetName val="공종별내역서(인테리어)"/>
      <sheetName val="원가계산서(기계설비)"/>
      <sheetName val="공종별집계표(기계설비)"/>
      <sheetName val="공종별내역서(기계설비)"/>
      <sheetName val="원가계산서(전기)"/>
      <sheetName val="총괄표(전기)"/>
      <sheetName val="내역서(전기)"/>
      <sheetName val="원가(통신)"/>
      <sheetName val="총괄표(통신)"/>
      <sheetName val="내역서(통신)"/>
      <sheetName val="원가계산서(소방설비)"/>
      <sheetName val="공종별집계표(소방설비)"/>
      <sheetName val="공종별내역서(소방설비)"/>
      <sheetName val="원가(소방전기)"/>
      <sheetName val="총괄표(소방전기)"/>
      <sheetName val="내역서(소방전기)"/>
      <sheetName val=" 공사설정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 val="설직재-1"/>
      <sheetName val="J直材4"/>
      <sheetName val="정산변경내역"/>
      <sheetName val="잡철물"/>
      <sheetName val="시행후면적"/>
      <sheetName val="D-경비1"/>
      <sheetName val="수지예산"/>
      <sheetName val="감가상각"/>
      <sheetName val="일위대가목록"/>
      <sheetName val="원가"/>
      <sheetName val="단가산출"/>
      <sheetName val="일용노임단가2001상"/>
      <sheetName val="참조자료"/>
      <sheetName val="실행철강하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 val="6PILE  (돌출)"/>
      <sheetName val="hortAbbrevDayName1_x0000_ShortAbbrevD"/>
      <sheetName val="hortAbbrevDayName1"/>
      <sheetName val="1) 안채산출 1"/>
      <sheetName val="_x005f_x0000_k_x005f_x0000_y_x005f_x0000__x005f_x0000_"/>
      <sheetName val="_x005f_x0000__x005f_x0006_Ā嗰"/>
      <sheetName val="맨홀수량산출_x005f_x0000__x005f_x0000__x005f_x0000__x00"/>
      <sheetName val="_x005f_x0000__x005f_x0004_"/>
      <sheetName val="?_x005f_x0006_Ā嗰"/>
      <sheetName val="맨홀수량산출????_x005f_x0010_[내역서.xls]건축-물"/>
      <sheetName val="?_x005f_x0004_"/>
      <sheetName val="F3"/>
      <sheetName val="가시설공개요"/>
      <sheetName val="2000년1차"/>
      <sheetName val="2000전체분"/>
      <sheetName val="수량산출(음암)"/>
      <sheetName val="Key Data_Y13"/>
      <sheetName val="영업.일1"/>
      <sheetName val="금전출납"/>
      <sheetName val="유동표"/>
      <sheetName val="화재 탐지 설비"/>
      <sheetName val="VCV-BE-TONG"/>
      <sheetName val="WORK"/>
      <sheetName val="JUCKEYK"/>
      <sheetName val="70%"/>
      <sheetName val="유탕내역서"/>
      <sheetName val="장성터널내역서 "/>
      <sheetName val="장성터널내역서1"/>
      <sheetName val="총괄원가계산서(계약)"/>
      <sheetName val="총괄표(계약)"/>
      <sheetName val="총괄계약내역서"/>
      <sheetName val="총괄변경원가"/>
      <sheetName val="총괄표(변경)"/>
      <sheetName val="총괄변경내역서"/>
      <sheetName val="자재집계"/>
      <sheetName val="레미콘"/>
      <sheetName val="철근"/>
      <sheetName val="기타"/>
      <sheetName val="골재"/>
      <sheetName val="토량집"/>
      <sheetName val="순성토"/>
      <sheetName val="교량수량집계"/>
      <sheetName val="교량자재집계"/>
      <sheetName val="토자집계표"/>
      <sheetName val="교량토공집계"/>
      <sheetName val="시점토공"/>
      <sheetName val="교각부"/>
      <sheetName val="종점토공"/>
      <sheetName val="물푸기"/>
      <sheetName val="교량철근집계"/>
      <sheetName val="라멘수량"/>
      <sheetName val="접속집계"/>
      <sheetName val="접속철근집계"/>
      <sheetName val="접속슬래브"/>
      <sheetName val="교명주"/>
      <sheetName val="변경단가산출"/>
      <sheetName val="변경단가(합판)"/>
      <sheetName val="변경단가(사토)"/>
      <sheetName val="변경단가(순성토)"/>
      <sheetName val="공사비증감대비표"/>
      <sheetName val="수량증감대비"/>
      <sheetName val="공정갑지"/>
      <sheetName val="수량갑지"/>
      <sheetName val="갑지 (2)"/>
      <sheetName val="설계변경사유서)"/>
      <sheetName val="설계설명서"/>
      <sheetName val="갑지1"/>
      <sheetName val="4.공.기"/>
      <sheetName val="5.동.인"/>
      <sheetName val="주요자재"/>
      <sheetName val="7.공사"/>
      <sheetName val="앞표지"/>
      <sheetName val="앞표지 (2)"/>
      <sheetName val="단위단가"/>
      <sheetName val="sst,stl창호"/>
      <sheetName val="AL공사(원)"/>
      <sheetName val="2F 회의실견적(5_14 일대)"/>
      <sheetName val="입찰"/>
      <sheetName val="현경"/>
      <sheetName val="패널"/>
      <sheetName val="중동상가"/>
      <sheetName val="APT"/>
      <sheetName val="연결임시"/>
      <sheetName val="수수료율표"/>
      <sheetName val="장비가동"/>
      <sheetName val="단가산출근거"/>
      <sheetName val="단가검토갑지"/>
      <sheetName val="단가검토안"/>
      <sheetName val="설계비1안"/>
      <sheetName val="설계비2안"/>
      <sheetName val="설계비3안"/>
      <sheetName val="참고⇒"/>
      <sheetName val="확폭-오르막 주요단가비교"/>
      <sheetName val="집계표 (2)"/>
      <sheetName val="말뚝지지력산정"/>
      <sheetName val="견적서 갑지"/>
      <sheetName val="Panels"/>
      <sheetName val="전력간선"/>
      <sheetName val="Inst."/>
      <sheetName val="구조물공"/>
      <sheetName val="부대공"/>
      <sheetName val="배수공"/>
      <sheetName val="토공"/>
      <sheetName val="포장공"/>
      <sheetName val="도봉2지구"/>
      <sheetName val="시멘트"/>
      <sheetName val="EJ"/>
      <sheetName val="ELECTRIC"/>
      <sheetName val="TC표지"/>
      <sheetName val="Piping Design Data"/>
      <sheetName val="PROCESS"/>
      <sheetName val="터널조도"/>
      <sheetName val="일위대가표목록표"/>
      <sheetName val="JSP수량산출서"/>
      <sheetName val="SDA 수량산출"/>
      <sheetName val="SDA공법단가산출서 "/>
      <sheetName val="재료할증표"/>
      <sheetName val="hvac(제어동)"/>
      <sheetName val="1호맨홀자연토공"/>
      <sheetName val="을"/>
      <sheetName val="내역 "/>
      <sheetName val="XXXXXX"/>
      <sheetName val="검토내역 (2)"/>
      <sheetName val="기성표지"/>
      <sheetName val="1회갑지"/>
      <sheetName val="극동건설"/>
      <sheetName val="일위산출"/>
      <sheetName val="구조물공내역서"/>
      <sheetName val="집계"/>
      <sheetName val="조명율"/>
      <sheetName val="건.원"/>
      <sheetName val="토.원"/>
      <sheetName val="설.원"/>
      <sheetName val="내역집계"/>
      <sheetName val="설비"/>
      <sheetName val="기계"/>
      <sheetName val="조명시설"/>
      <sheetName val="INPUT"/>
      <sheetName val="토사(PE)"/>
      <sheetName val="내역서(토목)_"/>
      <sheetName val="1_3_현장계측설비"/>
      <sheetName val="수량계산서_집계표(가설_신설_및_철거-을지로3가_3호선)"/>
      <sheetName val="수량계산서_집계표(신설-을지로3가_3호선)"/>
      <sheetName val="수량계산서_집계표(철거-을지로3가_3호선)"/>
      <sheetName val="케이블류_OLD"/>
      <sheetName val="cal"/>
      <sheetName val="Controls"/>
      <sheetName val="Sheet4"/>
      <sheetName val="기자재"/>
      <sheetName val="기자재설치"/>
      <sheetName val="배관공사"/>
      <sheetName val="기계단가"/>
      <sheetName val="기계중량"/>
      <sheetName val="배관단가"/>
      <sheetName val="수량"/>
      <sheetName val="설계기준"/>
      <sheetName val="일반공사"/>
      <sheetName val="건축공사집계"/>
      <sheetName val="COVER"/>
      <sheetName val="부대내역"/>
      <sheetName val="경희대"/>
      <sheetName val="Sheet1 (2)"/>
      <sheetName val="견적내역"/>
      <sheetName val="시중노임단가"/>
      <sheetName val="경산"/>
      <sheetName val="XXXX"/>
      <sheetName val="인건비"/>
      <sheetName val="소방"/>
      <sheetName val="제출내역"/>
      <sheetName val="요율"/>
      <sheetName val="gyun"/>
      <sheetName val="횡배수관집현황(2공구)"/>
      <sheetName val="총괄표(1)"/>
      <sheetName val="내역서(2)"/>
      <sheetName val="접지수량산출서(4)"/>
      <sheetName val="일위대가표(5)"/>
      <sheetName val="휀스(6)"/>
      <sheetName val="적용단가(7)"/>
      <sheetName val="전력요금(8)"/>
      <sheetName val="기초근거(9)"/>
      <sheetName val="산출내역서"/>
      <sheetName val="본공사"/>
      <sheetName val="공비대비"/>
      <sheetName val="일반부표"/>
      <sheetName val="현설시 설명자료(내부)"/>
      <sheetName val="Exec Summ"/>
      <sheetName val="Item Listings"/>
      <sheetName val="Wt Rpt"/>
      <sheetName val="대로근거"/>
      <sheetName val="중로근거"/>
      <sheetName val="산출내역"/>
      <sheetName val="내역서(집계)"/>
      <sheetName val="수량 산출서"/>
      <sheetName val="강교(Sub)"/>
      <sheetName val="일반토공견적"/>
      <sheetName val="45,46"/>
      <sheetName val="산출근거"/>
      <sheetName val="설계내역"/>
      <sheetName val="간접비총계"/>
      <sheetName val="설계예시"/>
      <sheetName val="차선도색현황"/>
      <sheetName val="IMPEADENCE MAP 취수장"/>
      <sheetName val="식재"/>
      <sheetName val="시설물"/>
      <sheetName val="식재출력용"/>
      <sheetName val="유지관리"/>
      <sheetName val="직영노무비명세"/>
      <sheetName val="토공A"/>
      <sheetName val="본실행경비"/>
      <sheetName val="장비집계"/>
      <sheetName val="대비"/>
      <sheetName val="부속동"/>
      <sheetName val="내역서 "/>
      <sheetName val="_REF"/>
      <sheetName val="운동장 (2)"/>
      <sheetName val="ABUT수량-A1"/>
      <sheetName val="전기"/>
      <sheetName val="손익"/>
      <sheetName val="의정부문예회관변경내역"/>
      <sheetName val="W-현원가"/>
      <sheetName val="교각1"/>
      <sheetName val="단중표"/>
      <sheetName val="횡표지"/>
      <sheetName val="예정공정표"/>
      <sheetName val="내역서(A섬)"/>
      <sheetName val="내역서(B섬)"/>
      <sheetName val="내역서(C섬)"/>
      <sheetName val="내역서(D섬)"/>
      <sheetName val="내역서(E섬)"/>
      <sheetName val="내역서(F섬)"/>
      <sheetName val="관급(총괄)"/>
      <sheetName val="관급자재집계표"/>
      <sheetName val="단가산출서(총괄)"/>
      <sheetName val="단가산출서"/>
      <sheetName val="기계경비산출내역"/>
      <sheetName val="기계경비일람표"/>
      <sheetName val="중기사용료"/>
      <sheetName val="조건"/>
      <sheetName val="일 위 대 가 표"/>
      <sheetName val="산근"/>
      <sheetName val="재료비"/>
      <sheetName val="중총"/>
      <sheetName val="중산"/>
      <sheetName val="BH-1 (2)"/>
      <sheetName val="BH_1 _2_"/>
      <sheetName val="Macro1"/>
      <sheetName val="인원계획"/>
      <sheetName val=" HIT-&gt;HMC 견적(3900)"/>
      <sheetName val="내역서 총괄표"/>
      <sheetName val="예산서"/>
      <sheetName val="한전수탁공사비"/>
      <sheetName val="내역서(1공구)"/>
      <sheetName val="001"/>
      <sheetName val="3.공통공사대비"/>
      <sheetName val="기본사항"/>
      <sheetName val="주관사업"/>
      <sheetName val="샤워실위생"/>
      <sheetName val="금융"/>
      <sheetName val="실행"/>
      <sheetName val="물량"/>
      <sheetName val="돈암사업"/>
      <sheetName val="하수급견적대비"/>
      <sheetName val="분당임차변경"/>
      <sheetName val="카펫타일"/>
      <sheetName val="은행"/>
      <sheetName val="환산"/>
      <sheetName val="물량산출근거"/>
      <sheetName val="부울3"/>
      <sheetName val="자재명세서"/>
      <sheetName val="시방기준"/>
      <sheetName val="공사개요8~11"/>
      <sheetName val="지급자재비"/>
      <sheetName val="지급자재비 (2)"/>
      <sheetName val="지급자재비 (3)"/>
      <sheetName val="지급자재비 (4)"/>
      <sheetName val="간지"/>
      <sheetName val="조건표"/>
      <sheetName val="내역표지"/>
      <sheetName val="자재단가비교표"/>
      <sheetName val="DATA1"/>
      <sheetName val="인건비 "/>
      <sheetName val="견적B"/>
      <sheetName val="[내역서.xls]:"/>
      <sheetName val="교대"/>
      <sheetName val="_x0000_ߐଷॠଷ_x0000_"/>
      <sheetName val=":"/>
      <sheetName val="[내역서.xls][내역서.xls]:"/>
      <sheetName val="[내역서.xls][내역서.xls][내역서.xls]:"/>
      <sheetName val="[내역서.xls][내역서.xls][내역서.xls][내역서"/>
      <sheetName val="EP0618"/>
      <sheetName val="사통"/>
      <sheetName val="가로등설치비"/>
      <sheetName val="산출(전기)"/>
      <sheetName val="2016.06.11 가로등 산출조서(백양대로).xls"/>
      <sheetName val="_x000a_검ǀ_x0000__x0000__x0000_庯"/>
      <sheetName val="guard(mac)"/>
      <sheetName val="표준내역"/>
      <sheetName val="_x000a_검ǀ"/>
      <sheetName val="청제공기계일위대가"/>
      <sheetName val="지수적용공사비내역서"/>
      <sheetName val="본선 토공 분배표"/>
      <sheetName val="_k_y___£_±_¿_"/>
      <sheetName val="__x0006_Ā嗰"/>
      <sheetName val="맨홀수량산출_____x0010__내역서.xls_건축-물"/>
      <sheetName val="__x0004_"/>
      <sheetName val="__x005f_x0006_Ā嗰"/>
      <sheetName val="맨홀수량산출_____x005f_x0010__내역서.xls_건축-물"/>
      <sheetName val="__x005f_x0004_"/>
      <sheetName val="전략(월)"/>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sheetData sheetId="560"/>
      <sheetData sheetId="561"/>
      <sheetData sheetId="562"/>
      <sheetData sheetId="563" refreshError="1"/>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sheetData sheetId="728" refreshError="1"/>
      <sheetData sheetId="729" refreshError="1"/>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 val="우수공"/>
      <sheetName val="현장유지관리비"/>
      <sheetName val="데리네이타현황"/>
      <sheetName val="수도권센터"/>
      <sheetName val="강원센터"/>
      <sheetName val="충북본부"/>
      <sheetName val="대전충남센터"/>
      <sheetName val="전북센터"/>
      <sheetName val="광주전남센터"/>
      <sheetName val="대구경북센터"/>
      <sheetName val="부산경남센터"/>
      <sheetName val="주임 총괄"/>
      <sheetName val="가설"/>
      <sheetName val="용수량_생활용수_"/>
      <sheetName val="제경비율"/>
      <sheetName val="장비경비"/>
      <sheetName val="자재대"/>
      <sheetName val="가도공"/>
      <sheetName val="장비종합부표"/>
      <sheetName val="집계표_식재"/>
      <sheetName val="부표"/>
      <sheetName val="조명시설"/>
      <sheetName val="SLAB&quot;1&quot;"/>
      <sheetName val="SORCE1"/>
      <sheetName val="가시설단위수량"/>
      <sheetName val="개비온집계"/>
      <sheetName val="개비온 단위"/>
      <sheetName val="기안"/>
      <sheetName val="설명"/>
      <sheetName val="연결관산출조서"/>
      <sheetName val="RangeObject"/>
      <sheetName val="2000전체분"/>
      <sheetName val="2000년1차"/>
      <sheetName val="Excel"/>
      <sheetName val="순성토"/>
      <sheetName val="충주"/>
      <sheetName val="요율"/>
      <sheetName val="공정표(인원조정시트)"/>
      <sheetName val="조직도"/>
      <sheetName val="내역서(공통가설)"/>
      <sheetName val="지수적용공사비내역서"/>
      <sheetName val="3.설계명세서"/>
      <sheetName val="준공정산"/>
      <sheetName val="제원및배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ow r="3">
          <cell r="A3" t="str">
            <v>순번</v>
          </cell>
        </row>
      </sheetData>
      <sheetData sheetId="299"/>
      <sheetData sheetId="300">
        <row r="3">
          <cell r="A3" t="str">
            <v>순번</v>
          </cell>
        </row>
      </sheetData>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 val="Sheet13"/>
      <sheetName val="지수"/>
      <sheetName val="할증 "/>
      <sheetName val="인제내역"/>
      <sheetName val="자재단가_사급"/>
      <sheetName val="중기적산목록"/>
      <sheetName val="예총"/>
      <sheetName val="강교(Sub)"/>
      <sheetName val="내역서 제출"/>
      <sheetName val="LEGEND"/>
      <sheetName val="실행철강하도"/>
      <sheetName val="2-1. 경관조명 내역총괄표"/>
      <sheetName val="재노경"/>
      <sheetName val="도급내역5+800"/>
      <sheetName val="도급내역"/>
      <sheetName val="9GNG운반"/>
      <sheetName val="직접인건비호표(항목60%)"/>
      <sheetName val="직접경비호표"/>
      <sheetName val="일위"/>
      <sheetName val="A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row r="2">
          <cell r="A2" t="str">
            <v>총괄표</v>
          </cell>
        </row>
      </sheetData>
      <sheetData sheetId="94">
        <row r="2">
          <cell r="A2" t="str">
            <v>총괄표</v>
          </cell>
        </row>
      </sheetData>
      <sheetData sheetId="95">
        <row r="2">
          <cell r="A2" t="str">
            <v>총괄표</v>
          </cell>
        </row>
      </sheetData>
      <sheetData sheetId="96">
        <row r="2">
          <cell r="A2" t="str">
            <v>총괄표</v>
          </cell>
        </row>
      </sheetData>
      <sheetData sheetId="97">
        <row r="2">
          <cell r="A2" t="str">
            <v>총괄표</v>
          </cell>
        </row>
      </sheetData>
      <sheetData sheetId="98">
        <row r="2">
          <cell r="A2" t="str">
            <v>총괄표</v>
          </cell>
        </row>
      </sheetData>
      <sheetData sheetId="99">
        <row r="2">
          <cell r="A2" t="str">
            <v>총괄표</v>
          </cell>
        </row>
      </sheetData>
      <sheetData sheetId="100">
        <row r="2">
          <cell r="A2" t="str">
            <v>총괄표</v>
          </cell>
        </row>
      </sheetData>
      <sheetData sheetId="101">
        <row r="2">
          <cell r="A2" t="str">
            <v>총괄표</v>
          </cell>
        </row>
      </sheetData>
      <sheetData sheetId="102">
        <row r="2">
          <cell r="A2" t="str">
            <v>총괄표</v>
          </cell>
        </row>
      </sheetData>
      <sheetData sheetId="103">
        <row r="2">
          <cell r="A2" t="str">
            <v>총괄표</v>
          </cell>
        </row>
      </sheetData>
      <sheetData sheetId="104">
        <row r="2">
          <cell r="A2" t="str">
            <v>총괄표</v>
          </cell>
        </row>
      </sheetData>
      <sheetData sheetId="105">
        <row r="2">
          <cell r="A2" t="str">
            <v>총괄표</v>
          </cell>
        </row>
      </sheetData>
      <sheetData sheetId="106">
        <row r="2">
          <cell r="A2" t="str">
            <v>총괄표</v>
          </cell>
        </row>
      </sheetData>
      <sheetData sheetId="107">
        <row r="2">
          <cell r="A2" t="str">
            <v>총괄표</v>
          </cell>
        </row>
      </sheetData>
      <sheetData sheetId="108">
        <row r="2">
          <cell r="A2" t="str">
            <v>총괄표</v>
          </cell>
        </row>
      </sheetData>
      <sheetData sheetId="109">
        <row r="2">
          <cell r="A2" t="str">
            <v>총괄표</v>
          </cell>
        </row>
      </sheetData>
      <sheetData sheetId="110">
        <row r="2">
          <cell r="A2" t="str">
            <v>총괄표</v>
          </cell>
        </row>
      </sheetData>
      <sheetData sheetId="111">
        <row r="2">
          <cell r="A2" t="str">
            <v>총괄표</v>
          </cell>
        </row>
      </sheetData>
      <sheetData sheetId="112">
        <row r="2">
          <cell r="A2" t="str">
            <v>총괄표</v>
          </cell>
        </row>
      </sheetData>
      <sheetData sheetId="113">
        <row r="2">
          <cell r="A2" t="str">
            <v>총괄표</v>
          </cell>
        </row>
      </sheetData>
      <sheetData sheetId="114">
        <row r="2">
          <cell r="A2" t="str">
            <v>총괄표</v>
          </cell>
        </row>
      </sheetData>
      <sheetData sheetId="115">
        <row r="2">
          <cell r="A2" t="str">
            <v>총괄표</v>
          </cell>
        </row>
      </sheetData>
      <sheetData sheetId="116">
        <row r="2">
          <cell r="A2" t="str">
            <v>총괄표</v>
          </cell>
        </row>
      </sheetData>
      <sheetData sheetId="117">
        <row r="2">
          <cell r="A2" t="str">
            <v>총괄표</v>
          </cell>
        </row>
      </sheetData>
      <sheetData sheetId="118">
        <row r="2">
          <cell r="A2" t="str">
            <v>총괄표</v>
          </cell>
        </row>
      </sheetData>
      <sheetData sheetId="119">
        <row r="2">
          <cell r="A2" t="str">
            <v>총괄표</v>
          </cell>
        </row>
      </sheetData>
      <sheetData sheetId="120">
        <row r="2">
          <cell r="A2" t="str">
            <v>총괄표</v>
          </cell>
        </row>
      </sheetData>
      <sheetData sheetId="121">
        <row r="2">
          <cell r="A2" t="str">
            <v>총괄표</v>
          </cell>
        </row>
      </sheetData>
      <sheetData sheetId="122">
        <row r="2">
          <cell r="A2" t="str">
            <v>총괄표</v>
          </cell>
        </row>
      </sheetData>
      <sheetData sheetId="123">
        <row r="2">
          <cell r="A2" t="str">
            <v>총괄표</v>
          </cell>
        </row>
      </sheetData>
      <sheetData sheetId="124">
        <row r="2">
          <cell r="A2" t="str">
            <v>총괄표</v>
          </cell>
        </row>
      </sheetData>
      <sheetData sheetId="125">
        <row r="2">
          <cell r="A2" t="str">
            <v>총괄표</v>
          </cell>
        </row>
      </sheetData>
      <sheetData sheetId="126">
        <row r="2">
          <cell r="A2" t="str">
            <v>총괄표</v>
          </cell>
        </row>
      </sheetData>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 val="분전반계산서(석관)"/>
      <sheetName val="실행대비"/>
      <sheetName val="Data&amp;Result"/>
      <sheetName val="급여조견표"/>
      <sheetName val="일집"/>
      <sheetName val="변압기 및 발전기 용량"/>
      <sheetName val="저압_허용전류요약"/>
      <sheetName val="숫자변환"/>
      <sheetName val="조명율표"/>
      <sheetName val="2공구산출내역"/>
      <sheetName val="배수장토목공사비"/>
      <sheetName val="총계"/>
      <sheetName val="공통비(전체)"/>
      <sheetName val="공사노임"/>
      <sheetName val="기본DATA"/>
      <sheetName val="노 무 비"/>
      <sheetName val="고유코드_설계"/>
      <sheetName val="단면 (2)"/>
      <sheetName val="TYPE A"/>
      <sheetName val="BID"/>
      <sheetName val="내역(신례)"/>
      <sheetName val="토사(PE)"/>
      <sheetName val="조건표"/>
      <sheetName val="관급자재 예산서"/>
      <sheetName val="단가비교표"/>
      <sheetName val="예산서"/>
      <sheetName val="관급일위대가"/>
      <sheetName val="전기수량집계"/>
      <sheetName val="공사비예산서(토목분)"/>
      <sheetName val="평내중"/>
      <sheetName val="총괄내역"/>
      <sheetName val="주방환기"/>
      <sheetName val="대치판정"/>
      <sheetName val="정산서 "/>
      <sheetName val="견적을지"/>
      <sheetName val="을"/>
      <sheetName val="설계서(본관)"/>
      <sheetName val="대비"/>
      <sheetName val="분석"/>
      <sheetName val="산출내역(K2)"/>
      <sheetName val="Macro(차단기)"/>
      <sheetName val="수량산출1"/>
      <sheetName val="자재단가표"/>
      <sheetName val="MW-S"/>
      <sheetName val="빙장비사양"/>
      <sheetName val="장비사양"/>
      <sheetName val="공통가설"/>
      <sheetName val="공조기"/>
      <sheetName val="입력데이타"/>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 val="97년추정손익계산서"/>
      <sheetName val="토사(PE)"/>
      <sheetName val="예비품"/>
      <sheetName val="계약원가"/>
      <sheetName val="계화배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 val="COVER"/>
      <sheetName val="견적정보"/>
      <sheetName val="cost9702"/>
      <sheetName val="단위세대"/>
      <sheetName val="토목(대안)"/>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 val="직재"/>
      <sheetName val="화전내"/>
      <sheetName val="WP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건축내역"/>
      <sheetName val="J直材4"/>
      <sheetName val="70%"/>
      <sheetName val="동원인원"/>
      <sheetName val="ilch"/>
      <sheetName val="전선 및 전선관"/>
      <sheetName val="중기사용료"/>
      <sheetName val="대,유,램"/>
      <sheetName val="국별인원"/>
      <sheetName val="인건비(VOICE)"/>
      <sheetName val="용산1(해보)"/>
      <sheetName val="명세서"/>
      <sheetName val="2공구산출내역"/>
      <sheetName val="일위대가표(유단가)"/>
      <sheetName val="단가산출목록표"/>
      <sheetName val="I一般比"/>
      <sheetName val="터파기및재료"/>
      <sheetName val="Sheet1"/>
      <sheetName val="일위목록"/>
      <sheetName val="패널"/>
      <sheetName val="1안"/>
      <sheetName val="입찰안"/>
      <sheetName val="내역서1999.8최종"/>
      <sheetName val="단가산출"/>
      <sheetName val="9509"/>
      <sheetName val="일위대가(4층원격)"/>
      <sheetName val="1000 DB구축 부표"/>
      <sheetName val="DATE"/>
      <sheetName val="설계내역서"/>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AV시스템"/>
      <sheetName val="대목"/>
      <sheetName val="단가산출목록"/>
      <sheetName val="실적공사비단가"/>
      <sheetName val="대가"/>
      <sheetName val="시설물기초"/>
      <sheetName val="위치조서"/>
      <sheetName val="추가대화"/>
      <sheetName val="제경집계"/>
      <sheetName val="수량산출"/>
      <sheetName val="내역서"/>
      <sheetName val="기자재비"/>
      <sheetName val="산출목록표"/>
      <sheetName val="20관리비율"/>
      <sheetName val="참조자료"/>
      <sheetName val="#REF"/>
      <sheetName val="DATA"/>
      <sheetName val="데이타"/>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전기외주내역"/>
      <sheetName val="CT "/>
      <sheetName val="설계명세서"/>
      <sheetName val="유림골조"/>
      <sheetName val="건물"/>
      <sheetName val="원가계산서"/>
      <sheetName val="갑지"/>
      <sheetName val="집계표"/>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공정량산출내역서 "/>
      <sheetName val="5흙막이"/>
      <sheetName val="견적서"/>
      <sheetName val="기초자료입력"/>
      <sheetName val="일위대가표(교체)"/>
      <sheetName val="금액내역서"/>
      <sheetName val="전기"/>
      <sheetName val="CATV"/>
      <sheetName val="8.PILE  (돌출)"/>
      <sheetName val="공종단가"/>
      <sheetName val="재료"/>
      <sheetName val="설치자재"/>
      <sheetName val="구리토평1전기"/>
      <sheetName val="대"/>
      <sheetName val="자료"/>
      <sheetName val="을"/>
      <sheetName val="물량산출(지점)"/>
      <sheetName val="단"/>
      <sheetName val="일용노임단가2001상"/>
      <sheetName val="WORK"/>
      <sheetName val="2-1. 경관조명 내역총괄표"/>
      <sheetName val="경율산정.XLS"/>
      <sheetName val="내역"/>
      <sheetName val="전국현황"/>
      <sheetName val="일위(PN)"/>
      <sheetName val="2000시행총괄"/>
      <sheetName val="산출"/>
      <sheetName val="노임단가"/>
      <sheetName val="자재단가"/>
      <sheetName val="일위대가(출입)"/>
      <sheetName val="예정공정표 (2)"/>
      <sheetName val="증감대비"/>
      <sheetName val="골조시행"/>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도로정위치부표"/>
      <sheetName val="도로조사부표"/>
      <sheetName val="날개벽"/>
      <sheetName val="식재일위대가"/>
      <sheetName val="ABUT수량-A1"/>
      <sheetName val="INPUT"/>
      <sheetName val="Sheet4"/>
      <sheetName val="단가기준"/>
      <sheetName val="현장경비"/>
      <sheetName val="공문"/>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COVER"/>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OPGW기별"/>
      <sheetName val="단가표"/>
      <sheetName val="산출기초"/>
      <sheetName val="단가산출서_토목"/>
      <sheetName val="도근좌표"/>
      <sheetName val="노임변동률"/>
      <sheetName val="산근"/>
      <sheetName val="맨홀수량산출(1.0×1.0×1.0)"/>
      <sheetName val="예산내역"/>
      <sheetName val="총괄수지표"/>
      <sheetName val="설계내역2"/>
      <sheetName val="단가및재료비"/>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현장조사"/>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직종별노임단가표"/>
      <sheetName val="변경내역"/>
      <sheetName val="기계경비총괄표"/>
      <sheetName val="일위대가_현장"/>
      <sheetName val="HW"/>
      <sheetName val="범용도입(1차)"/>
      <sheetName val="SW"/>
      <sheetName val="정산내역서"/>
      <sheetName val="Sheet2"/>
      <sheetName val="원가계산서 "/>
      <sheetName val="3.하중계산"/>
      <sheetName val="공량산출서"/>
      <sheetName val="도로단위당"/>
      <sheetName val="5사남"/>
      <sheetName val="시장성초안camera"/>
      <sheetName val="물가자료"/>
      <sheetName val="건축원가"/>
      <sheetName val="기초단가"/>
      <sheetName val="공통가설"/>
      <sheetName val="횡배수관"/>
      <sheetName val="부분별수량산출(조합기초)"/>
      <sheetName val="내역서적용수량"/>
      <sheetName val="배수공 시멘트 및 골재량 산출"/>
      <sheetName val="가시설"/>
      <sheetName val="자재표"/>
      <sheetName val="A"/>
      <sheetName val="적격점수&lt;300억미만&gt;"/>
      <sheetName val="전기변내역"/>
      <sheetName val="6공구(당초)"/>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총투입계"/>
      <sheetName val="산출집계표"/>
      <sheetName val="원재료출고수량"/>
      <sheetName val="b_balju-단가단가단가"/>
      <sheetName val="투찰추정"/>
      <sheetName val="DATA 입력란"/>
      <sheetName val="1. 설계조건 2.단면가정 3. 하중계산"/>
      <sheetName val="소형맨홀"/>
      <sheetName val="Macro1"/>
      <sheetName val="교각1"/>
      <sheetName val="-동력(한전)"/>
      <sheetName val="-전등전열(한전)"/>
      <sheetName val="IEC60364-52(허용전류)"/>
      <sheetName val="토목검측서"/>
      <sheetName val="화전내"/>
      <sheetName val="토목"/>
      <sheetName val="부대내역"/>
      <sheetName val="DHEQSUPT"/>
      <sheetName val="표  지"/>
      <sheetName val="sw1"/>
      <sheetName val="자재단가비교표"/>
      <sheetName val="일위목차"/>
      <sheetName val="SORCE1"/>
      <sheetName val="3"/>
      <sheetName val="관급총괄"/>
      <sheetName val="자재단가표_관로"/>
      <sheetName val="설계조건"/>
      <sheetName val="가시설단위수량"/>
      <sheetName val="대운산출"/>
      <sheetName val="설계표지"/>
      <sheetName val="기계단가"/>
      <sheetName val="7.5.3 BOX-A"/>
      <sheetName val="단가조정표"/>
      <sheetName val="동원인원산출"/>
      <sheetName val="D-3109"/>
      <sheetName val="식음료"/>
      <sheetName val="단위목록"/>
      <sheetName val="시험비"/>
      <sheetName val="구역화물"/>
      <sheetName val="XL4Poppy"/>
      <sheetName val="설계예시"/>
      <sheetName val="부대공"/>
      <sheetName val="토공"/>
      <sheetName val="포장공"/>
      <sheetName val="3.건축(현장안)"/>
      <sheetName val="anaysis_sheet"/>
      <sheetName val="친환경주택"/>
      <sheetName val="1000_ɄB구축_부표"/>
      <sheetName val="B"/>
      <sheetName val="bm"/>
      <sheetName val="웅진교-S2"/>
      <sheetName val="단관데이터"/>
      <sheetName val="이형관데이터"/>
      <sheetName val="가격조사서"/>
      <sheetName val="Customer_Databas"/>
      <sheetName val="2_냉난방설비공사"/>
      <sheetName val="7_자동제어공사"/>
      <sheetName val="횡_연장"/>
      <sheetName val="급수_(LPM)"/>
      <sheetName val="2-1__경관조명_내역총괄표"/>
      <sheetName val="경율산정_XLS"/>
      <sheetName val="3련_BOX"/>
      <sheetName val="2_대외공문"/>
      <sheetName val="TRE_TABLE"/>
      <sheetName val="총_원가계산"/>
      <sheetName val="도급양식"/>
      <sheetName val="단위량"/>
      <sheetName val="재료집계표2"/>
      <sheetName val="토적집계표"/>
      <sheetName val="점검총괄"/>
      <sheetName val="일위7"/>
      <sheetName val="일위6"/>
      <sheetName val="일위5"/>
      <sheetName val="노무단가비교표"/>
      <sheetName val="일위1"/>
      <sheetName val="일위2"/>
      <sheetName val="일위3"/>
      <sheetName val="일위4"/>
      <sheetName val="단가대비표"/>
      <sheetName val="일위8"/>
      <sheetName val="일위9"/>
      <sheetName val="단가리스트(영상감시시스템)"/>
      <sheetName val="공사예산하조서(O.K)"/>
      <sheetName val="목차"/>
      <sheetName val="간지"/>
      <sheetName val="일위목록표"/>
      <sheetName val="일위대가표"/>
      <sheetName val="    "/>
      <sheetName val="기계경비단가총괄표"/>
      <sheetName val="기계경비단가산출표"/>
      <sheetName val="기계경비손료 및 운전경비 산출"/>
      <sheetName val="기계경비 손료 및 운전경비 산출기준"/>
      <sheetName val="단가조사표"/>
      <sheetName val="   "/>
      <sheetName val="계수"/>
      <sheetName val="용어"/>
      <sheetName val="1.2 예정공정표"/>
      <sheetName val="1. 공사비총괄"/>
      <sheetName val="예산내역서 총괄"/>
      <sheetName val="물품구매내역서"/>
      <sheetName val="2. 공사원가계산서"/>
      <sheetName val="3. 설치공사내역서"/>
      <sheetName val="4. 공종별내역서"/>
      <sheetName val="S1"/>
      <sheetName val="기본단가표"/>
      <sheetName val="단가비교표"/>
      <sheetName val="3.내역서"/>
      <sheetName val="설비2차"/>
      <sheetName val="토량1-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 val="배관BM(일반)"/>
      <sheetName val="WEIGHT LIST"/>
      <sheetName val="#REF"/>
      <sheetName val="POL6차-PIPING"/>
      <sheetName val="물량"/>
      <sheetName val="산#2-1 (2)"/>
      <sheetName val="산#3-1"/>
      <sheetName val="일위대가"/>
      <sheetName val="일반공사"/>
      <sheetName val="A LINE"/>
      <sheetName val="단가"/>
      <sheetName val="차액보증"/>
      <sheetName val="건축공사실행"/>
      <sheetName val="Sheet5"/>
      <sheetName val="BEND LOSS"/>
      <sheetName val="PANEL가격"/>
      <sheetName val="정부노임단가"/>
      <sheetName val="내역서 "/>
      <sheetName val="견적"/>
      <sheetName val="CAT_5"/>
      <sheetName val="cal"/>
      <sheetName val="ASCEandUBC"/>
      <sheetName val="가도공"/>
      <sheetName val="Sheet1"/>
      <sheetName val="Ditch(open)"/>
      <sheetName val="WIND"/>
      <sheetName val="5.소재"/>
      <sheetName val="AKF-2"/>
      <sheetName val="내역"/>
      <sheetName val="전선로도"/>
      <sheetName val="내역서"/>
      <sheetName val="WEIGHT_LIST"/>
      <sheetName val="산#2-1_(2)"/>
      <sheetName val="A_LINE"/>
      <sheetName val="도"/>
      <sheetName val="작성방법"/>
      <sheetName val="ORIGN"/>
      <sheetName val="100.01"/>
      <sheetName val="수목데이타 "/>
      <sheetName val="사업부배부A"/>
      <sheetName val="COL"/>
      <sheetName val="금액내역서"/>
      <sheetName val="4-3 보온 기본물량집계"/>
      <sheetName val="PSCbeam설계"/>
      <sheetName val="LOAD"/>
      <sheetName val="정산서 "/>
      <sheetName val="OPT"/>
      <sheetName val="SV"/>
      <sheetName val="cost"/>
      <sheetName val="DATA"/>
      <sheetName val="터널조도"/>
      <sheetName val="노무비"/>
      <sheetName val="VXXXXXXXXXXXXXXXXXXXXXXXX"/>
      <sheetName val="부대공"/>
      <sheetName val="토공"/>
      <sheetName val="포장공"/>
      <sheetName val="노임단가"/>
      <sheetName val="실행예산SHEET도장재검토"/>
      <sheetName val="전기공사일위대가"/>
      <sheetName val="견적내역서"/>
      <sheetName val="TOTAL"/>
      <sheetName val="철거산출근거"/>
      <sheetName val="전기"/>
      <sheetName val="도기류"/>
      <sheetName val="현장관리비"/>
      <sheetName val="5.공종별예산내역서"/>
      <sheetName val="CABLE SCH"/>
      <sheetName val="공급집계 (현대-우림)"/>
      <sheetName val="기성고"/>
      <sheetName val="PILOT품"/>
      <sheetName val="M96현황-동아"/>
      <sheetName val="8.INTER CONNECTING"/>
      <sheetName val="BQMPALOC"/>
      <sheetName val="자바라1"/>
      <sheetName val="수량산출서"/>
      <sheetName val="공사물량총량집계"/>
      <sheetName val="PROGRAM_DATA"/>
      <sheetName val="산출근거자료"/>
      <sheetName val="95신규호표"/>
      <sheetName val="산근"/>
      <sheetName val="감가상각"/>
      <sheetName val="통장출금액"/>
      <sheetName val="유가증권LS"/>
      <sheetName val="휴일check"/>
      <sheetName val="격외품(2014년)"/>
      <sheetName val="Man Power &amp; Comp"/>
      <sheetName val="단중표"/>
      <sheetName val="일위대가(건축)"/>
      <sheetName val="기계설비-내역서"/>
      <sheetName val="가열로SW"/>
      <sheetName val="환율-LIBOR"/>
      <sheetName val="SENSOR LIST"/>
      <sheetName val="옥외"/>
      <sheetName val="상각율"/>
      <sheetName val="적용"/>
      <sheetName val="A"/>
      <sheetName val="설비비4"/>
      <sheetName val="부표총괄"/>
      <sheetName val="산#3-2-2"/>
      <sheetName val="산#3-2"/>
      <sheetName val="코드목록"/>
      <sheetName val="SUPTMTO"/>
      <sheetName val="s"/>
      <sheetName val="DATE"/>
      <sheetName val="산출"/>
      <sheetName val="A7"/>
      <sheetName val="미계약2"/>
      <sheetName val="방화도료산출근거"/>
      <sheetName val="실행철강하도"/>
      <sheetName val="DATA-UPS"/>
      <sheetName val="노임이"/>
      <sheetName val="마감집계(창고)"/>
      <sheetName val="도장면적"/>
      <sheetName val="마감산근(창고)"/>
      <sheetName val="몰탈콘크리트"/>
      <sheetName val="적용기준"/>
      <sheetName val="영업소실적"/>
      <sheetName val="단가구성 (2)"/>
      <sheetName val="COVER"/>
      <sheetName val="실행내역서 "/>
      <sheetName val="사업관리"/>
      <sheetName val="TIE-IN"/>
      <sheetName val="MOB-MAN1"/>
      <sheetName val="전기실 산출"/>
      <sheetName val="TABLE"/>
      <sheetName val="2선재"/>
      <sheetName val="코드표"/>
      <sheetName val="기계내역서"/>
      <sheetName val="공사비_NDE"/>
      <sheetName val="토목"/>
      <sheetName val="소일위대가코드표"/>
      <sheetName val="대비"/>
      <sheetName val="RENUN"/>
      <sheetName val="2."/>
      <sheetName val="도급"/>
      <sheetName val="CODE"/>
      <sheetName val="유첨3.적용기준"/>
      <sheetName val="금액결정"/>
      <sheetName val="설비비3"/>
      <sheetName val="BEND_LOSS"/>
      <sheetName val="단가구성_(2)"/>
      <sheetName val="음성cable"/>
      <sheetName val="설비비6"/>
      <sheetName val="은행"/>
      <sheetName val="예제"/>
      <sheetName val="SAN"/>
      <sheetName val="공종단가"/>
      <sheetName val="아주기계"/>
      <sheetName val="인천제철"/>
      <sheetName val="6.INTER CONNECTING"/>
      <sheetName val="MUK-List"/>
      <sheetName val="CABLE BULK"/>
      <sheetName val="kich thuoc"/>
      <sheetName val="DTHH"/>
      <sheetName val="개요"/>
      <sheetName val="WEIGHT_LIST1"/>
      <sheetName val="산#2-1_(2)1"/>
      <sheetName val="A_LINE1"/>
      <sheetName val="내역서_"/>
      <sheetName val="5_소재"/>
      <sheetName val="100_01"/>
      <sheetName val="수목데이타_"/>
      <sheetName val="4-3_보온_기본물량집계"/>
      <sheetName val="정산서_"/>
      <sheetName val="공급집계_(현대-우림)"/>
      <sheetName val="CABLE_SCH"/>
      <sheetName val="8_INTER_CONNECTING"/>
      <sheetName val="Man_Power_&amp;_Comp"/>
      <sheetName val="5_공종별예산내역서"/>
      <sheetName val="C-List"/>
      <sheetName val="R&amp;D"/>
      <sheetName val="costing_CV"/>
      <sheetName val="단가일람"/>
      <sheetName val="조경일람"/>
      <sheetName val="공내역"/>
      <sheetName val="공사비"/>
      <sheetName val="변압기 및 발전기 용량"/>
      <sheetName val="기계"/>
      <sheetName val="신규DEP"/>
      <sheetName val="승용"/>
      <sheetName val="inter"/>
      <sheetName val="인벤토리총괄표"/>
      <sheetName val="spinning1"/>
      <sheetName val="재료율"/>
      <sheetName val="DWPM"/>
      <sheetName val="5.세운W-A"/>
      <sheetName val="상선"/>
      <sheetName val="예총"/>
      <sheetName val="T-TABLE"/>
      <sheetName val="과천MAIN"/>
      <sheetName val="LOPCALC"/>
      <sheetName val="도급양식"/>
      <sheetName val="일위대가표(DEEP)"/>
      <sheetName val="갑지(추정)"/>
      <sheetName val="공사예산하조서(O.K)"/>
      <sheetName val="2월"/>
      <sheetName val="저"/>
      <sheetName val="노무비단가"/>
      <sheetName val="예산"/>
      <sheetName val="부하(성남)"/>
      <sheetName val="산출-설비"/>
      <sheetName val="내역서 (물자+물정) "/>
      <sheetName val="단가산출"/>
      <sheetName val="공량산출서"/>
      <sheetName val="인건-측정"/>
      <sheetName val="단가조사"/>
      <sheetName val="XREF"/>
      <sheetName val="토건"/>
      <sheetName val="1.열용량"/>
      <sheetName val="report"/>
      <sheetName val="1차 내역서"/>
      <sheetName val="2공구산출내역"/>
      <sheetName val="DRUM"/>
      <sheetName val="DESIGN CRETERIA"/>
      <sheetName val="기초자료"/>
      <sheetName val="표지"/>
      <sheetName val="견적집계표"/>
      <sheetName val="기계경비"/>
      <sheetName val="산수배수"/>
      <sheetName val="기초자료입력"/>
      <sheetName val="POL설치공정"/>
      <sheetName val="tggwan(mac)"/>
      <sheetName val="손익차9월2"/>
      <sheetName val="연도별cash"/>
      <sheetName val="공조기"/>
      <sheetName val="BID"/>
      <sheetName val="Estimate"/>
      <sheetName val="일위대가내역"/>
      <sheetName val="설계명세서"/>
      <sheetName val="품셈표"/>
      <sheetName val="WEIGHT_LIST2"/>
      <sheetName val="산#2-1_(2)2"/>
      <sheetName val="A_LINE2"/>
      <sheetName val="BEND_LOSS1"/>
      <sheetName val="수목데이타_1"/>
      <sheetName val="내역서_1"/>
      <sheetName val="5_소재1"/>
      <sheetName val="100_011"/>
      <sheetName val="CABLE_SCH1"/>
      <sheetName val="정산서_1"/>
      <sheetName val="4-3_보온_기본물량집계1"/>
      <sheetName val="공급집계_(현대-우림)1"/>
      <sheetName val="8_INTER_CONNECTING1"/>
      <sheetName val="5_공종별예산내역서1"/>
      <sheetName val="Man_Power_&amp;_Comp1"/>
      <sheetName val="SENSOR_LIST"/>
      <sheetName val="단가구성_(2)1"/>
      <sheetName val="실행내역서_"/>
      <sheetName val="전기실_산출"/>
      <sheetName val="2_"/>
      <sheetName val="유첨3_적용기준"/>
      <sheetName val="6_INTER_CONNECTING"/>
      <sheetName val="CABLE_BULK"/>
      <sheetName val="kich_thuoc"/>
      <sheetName val="5_세운W-A"/>
      <sheetName val="변압기_및_발전기_용량"/>
      <sheetName val="공사예산하조서(O_K)"/>
      <sheetName val="내역서_(물자+물정)_"/>
      <sheetName val="1_열용량"/>
      <sheetName val="DESIGN_CRETERIA"/>
      <sheetName val="1차_내역서"/>
      <sheetName val="1.2.용역비"/>
      <sheetName val="상세내역총괄"/>
      <sheetName val="설비별"/>
      <sheetName val="1"/>
      <sheetName val="2"/>
      <sheetName val="3"/>
      <sheetName val="4"/>
      <sheetName val="5"/>
      <sheetName val="6"/>
      <sheetName val="7"/>
      <sheetName val="8"/>
      <sheetName val="9"/>
      <sheetName val="10"/>
      <sheetName val="11"/>
      <sheetName val="IO수량"/>
      <sheetName val="공사설계금액산출근거"/>
      <sheetName val="노무비근거"/>
      <sheetName val="카렌스센터계량기설치공사"/>
      <sheetName val="PAINT"/>
      <sheetName val="방화도료"/>
      <sheetName val="품셈 "/>
      <sheetName val="내역서(교량)전체"/>
      <sheetName val="CVT산정"/>
      <sheetName val="CEQ_Master"/>
      <sheetName val="Man_Master"/>
      <sheetName val="캔개발배경"/>
      <sheetName val="BM"/>
      <sheetName val="리비아전체장비200306"/>
      <sheetName val="일위대가_가설_"/>
      <sheetName val="작업지시서-1호"/>
      <sheetName val="조명시설"/>
      <sheetName val="2.대외공문"/>
      <sheetName val="정산ISSUE(T)"/>
      <sheetName val="콘크리트타설집계표"/>
      <sheetName val="기초데이타"/>
      <sheetName val="HP1AMLIST"/>
      <sheetName val="부재리스트"/>
      <sheetName val="단가산출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 val="단가(기자재)"/>
      <sheetName val="일집"/>
      <sheetName val="자재단가"/>
      <sheetName val="수량산출"/>
      <sheetName val="허용전류-IEC DATA"/>
      <sheetName val="MCC제원"/>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일위대가(가설)"/>
      <sheetName val="PANEL_중량산출"/>
      <sheetName val="타견적서_영시스템"/>
      <sheetName val="PI"/>
      <sheetName val="합천내역"/>
      <sheetName val="공조기휀"/>
      <sheetName val="일위목차"/>
      <sheetName val="업무분장 "/>
      <sheetName val="공통"/>
      <sheetName val="실행내역서 "/>
      <sheetName val="Sheet4"/>
      <sheetName val="Baby일위대가"/>
      <sheetName val="기본단가표"/>
      <sheetName val="기본일위"/>
      <sheetName val="단위수량"/>
      <sheetName val="1.변압기용량"/>
      <sheetName val="단가산출"/>
      <sheetName val="프로젝트"/>
      <sheetName val="일위대가목차"/>
      <sheetName val="공조기(삭제)"/>
      <sheetName val="일위"/>
      <sheetName val="유림골조"/>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Miser-P"/>
      <sheetName val="제품"/>
      <sheetName val="설직재-1"/>
      <sheetName val="SLAB&quot;1&quot;"/>
      <sheetName val="데리네이타현황"/>
      <sheetName val="Y_WORK"/>
      <sheetName val="Macro(전선)"/>
      <sheetName val="천마갑지"/>
      <sheetName val="DATE"/>
      <sheetName val="연부97-1"/>
      <sheetName val="갑지1"/>
      <sheetName val="정보매체A동"/>
      <sheetName val="B부대공"/>
      <sheetName val="일위대가(계측기설치)"/>
      <sheetName val="환율"/>
      <sheetName val="역T형"/>
      <sheetName val="E총15"/>
      <sheetName val="재료집계"/>
      <sheetName val="esc"/>
      <sheetName val="ITB COST"/>
      <sheetName val="CAT_5"/>
      <sheetName val="퍼스트"/>
      <sheetName val="TB-내역서"/>
      <sheetName val="형강류 단가 CODE"/>
      <sheetName val="Sheet5"/>
      <sheetName val="기존단가 (2)"/>
      <sheetName val="인건비"/>
      <sheetName val="SILICATE"/>
      <sheetName val="견적"/>
      <sheetName val="간접비내역-1"/>
      <sheetName val="전압강하계산"/>
      <sheetName val="VXXXXXXX"/>
      <sheetName val="납부서"/>
      <sheetName val="BSD (2)"/>
      <sheetName val="토목"/>
      <sheetName val="COPING"/>
      <sheetName val="단가"/>
      <sheetName val="TEST1"/>
      <sheetName val="1_우편집중내역서"/>
      <sheetName val="2_운송교환내역서"/>
      <sheetName val="3_연결통로내역서"/>
      <sheetName val="4_부대공사내역서"/>
      <sheetName val="5_토목공사내역서"/>
      <sheetName val="(______________)"/>
      <sheetName val="하도급사항(A4)_(2)"/>
      <sheetName val="(_______철_____콘_______)"/>
      <sheetName val="(_________철골__________)"/>
      <sheetName val="철골부대(하도급)원가_"/>
      <sheetName val="2_기구조직도"/>
      <sheetName val="03차_견적실행총괄표"/>
      <sheetName val="아파트_"/>
      <sheetName val="관기성공.내"/>
      <sheetName val="토목주소"/>
      <sheetName val="프랜트면허"/>
      <sheetName val="공정코드"/>
      <sheetName val="토목내역"/>
      <sheetName val="2000년하반기"/>
      <sheetName val="일위대가"/>
      <sheetName val="터파기및재료"/>
      <sheetName val="(A)내역서"/>
      <sheetName val="DATA1"/>
      <sheetName val="교각1"/>
      <sheetName val="CIVIL"/>
      <sheetName val="내역서01"/>
      <sheetName val="단가입력1"/>
      <sheetName val="중기조종사 단위단가"/>
      <sheetName val="SUB일위대가"/>
      <sheetName val="관음목장(제출용)자105인97.5"/>
      <sheetName val="공통대가"/>
      <sheetName val="COST"/>
      <sheetName val="송라터널총괄"/>
      <sheetName val="Project Brief"/>
      <sheetName val="건설기계"/>
      <sheetName val="단가산출"/>
      <sheetName val="일반전기"/>
      <sheetName val="토공"/>
      <sheetName val="도급,하도급 예정금액"/>
      <sheetName val="물가자료"/>
      <sheetName val="맨홀수량집계"/>
      <sheetName val="기계"/>
      <sheetName val="위생기구 금액"/>
      <sheetName val="건식PD설치현황표"/>
      <sheetName val="횡배수관토공수량"/>
      <sheetName val="전기일위대가"/>
      <sheetName val="노무비단가"/>
      <sheetName val="정렬"/>
      <sheetName val="현장경비"/>
      <sheetName val="공사비"/>
      <sheetName val="input"/>
      <sheetName val="전차선로 물량표"/>
      <sheetName val="3) 클레임 반영시"/>
      <sheetName val="공틀공사"/>
      <sheetName val="1월"/>
      <sheetName val="3.하중산정4.지지력"/>
      <sheetName val="CPM챠트"/>
      <sheetName val="단가조사서"/>
      <sheetName val="부표총괄"/>
      <sheetName val="APT"/>
      <sheetName val="매입세"/>
      <sheetName val="EUPDAT2"/>
      <sheetName val="일위대가표"/>
      <sheetName val="적점"/>
      <sheetName val="30개월기준대비표 아랍택)"/>
      <sheetName val="물량내역"/>
      <sheetName val="입찰안"/>
      <sheetName val="골조시행"/>
      <sheetName val="기계경비(시간당)"/>
      <sheetName val="램머"/>
      <sheetName val="gyun-가스"/>
      <sheetName val="암거단위-1련"/>
      <sheetName val="우,오수"/>
      <sheetName val="공사내역서(을)실행"/>
      <sheetName val="1을"/>
      <sheetName val="토목공사"/>
      <sheetName val="Front"/>
      <sheetName val="단양 00 아파트-세부내역"/>
      <sheetName val="수량분석(총수량)"/>
      <sheetName val="일위대가및자재표"/>
      <sheetName val="설계내역서"/>
      <sheetName val="BOM"/>
      <sheetName val="실행"/>
      <sheetName val="PBS"/>
      <sheetName val="TOT"/>
      <sheetName val="대공종"/>
      <sheetName val=""/>
      <sheetName val="Proposal"/>
      <sheetName val="인사자료총집계"/>
      <sheetName val="원가계산서(남측)"/>
      <sheetName val="공사내역"/>
      <sheetName val="마산방향철근집계"/>
      <sheetName val="진주방향"/>
      <sheetName val="마산방향"/>
      <sheetName val="제조부문배부"/>
      <sheetName val="본부별매출"/>
      <sheetName val="도급"/>
      <sheetName val="노임"/>
      <sheetName val="Sheet10"/>
      <sheetName val="화성태안9공구내역(실행)"/>
      <sheetName val="설명서 "/>
      <sheetName val="공통가설공사"/>
      <sheetName val="GAEYO"/>
      <sheetName val="세부내역"/>
      <sheetName val="본실행경비"/>
      <sheetName val="설계명세서"/>
      <sheetName val="A"/>
      <sheetName val="D"/>
      <sheetName val="1995년 섹터별 매출"/>
      <sheetName val="O＆P"/>
      <sheetName val="장기차입금"/>
      <sheetName val="결재판(삭제하지말아주세요)"/>
      <sheetName val="입찰내역 발주처 양식"/>
      <sheetName val="내역서을지"/>
      <sheetName val="열린교실"/>
      <sheetName val="COVER"/>
      <sheetName val="중기일위대가"/>
      <sheetName val="투찰가"/>
      <sheetName val="AILC004"/>
      <sheetName val="6호기"/>
      <sheetName val="조견표"/>
      <sheetName val="SULKEA"/>
      <sheetName val="토사(PE)"/>
      <sheetName val="교사기준면적(초등)"/>
      <sheetName val="평가데이터"/>
      <sheetName val="청천내"/>
      <sheetName val="데이타"/>
      <sheetName val="을지"/>
      <sheetName val="내역서 (2)"/>
      <sheetName val="안양건축"/>
      <sheetName val="직급별"/>
      <sheetName val="백암비스타내역"/>
      <sheetName val="배선DATA"/>
      <sheetName val="도급잔고내역"/>
      <sheetName val="206 무장,정비 장비용량 산출"/>
      <sheetName val="2000.05"/>
      <sheetName val="소일위대가코드표"/>
      <sheetName val="지급자재"/>
      <sheetName val="Sheet4"/>
      <sheetName val="갑지(추정)"/>
      <sheetName val="PROJECT BRIEF(EX.NEW)"/>
      <sheetName val="b_balju"/>
      <sheetName val="지수"/>
      <sheetName val="목차"/>
      <sheetName val="연결임시"/>
      <sheetName val="LABTOTAL"/>
      <sheetName val="기둥"/>
      <sheetName val="저판(버림100)"/>
      <sheetName val="별표 "/>
      <sheetName val="삼성전기"/>
      <sheetName val="Sheet1 (2)"/>
      <sheetName val="총체보활공정표"/>
      <sheetName val="actual"/>
      <sheetName val="exchange"/>
      <sheetName val="budget"/>
      <sheetName val="기성내역서표지"/>
      <sheetName val="신규 수주분(사용자 정의)"/>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row r="3">
          <cell r="A3" t="str">
            <v>대전우편집중국및운송교환센터 신축공사</v>
          </cell>
        </row>
      </sheetData>
      <sheetData sheetId="4">
        <row r="3">
          <cell r="A3" t="str">
            <v>대전우편집중국및운송교환센터 신축공사</v>
          </cell>
        </row>
      </sheetData>
      <sheetData sheetId="5">
        <row r="3">
          <cell r="A3" t="str">
            <v>대전우편집중국및운송교환센터 신축공사</v>
          </cell>
        </row>
      </sheetData>
      <sheetData sheetId="6"/>
      <sheetData sheetId="7">
        <row r="3">
          <cell r="A3" t="str">
            <v>대전우편집중국및운송교환센터 신축공사</v>
          </cell>
        </row>
      </sheetData>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 val="일위대가표"/>
      <sheetName val="s"/>
      <sheetName val="시행후면적"/>
      <sheetName val="DATE"/>
      <sheetName val="수지예산"/>
      <sheetName val="⑻동원인원산출서⑧"/>
      <sheetName val="9GNG운반"/>
      <sheetName val="E총15"/>
      <sheetName val="Galaxy 소비자가격표"/>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 val="열차제어동"/>
      <sheetName val="전기성능동"/>
      <sheetName val="차량시스템인자"/>
      <sheetName val="차량부품동"/>
      <sheetName val="갑지"/>
      <sheetName val="수도권센터"/>
      <sheetName val="기흥영업소"/>
      <sheetName val="사원정보"/>
      <sheetName val="편성표"/>
      <sheetName val="역무용(산출)"/>
      <sheetName val="철거수량(전송)"/>
      <sheetName val="내역(2019년8월)"/>
      <sheetName val="식품체험관(시설유지보수)"/>
      <sheetName val="총괄표"/>
      <sheetName val="설계조건"/>
      <sheetName val="토목-물가"/>
      <sheetName val="2.건축"/>
      <sheetName val="직접비"/>
      <sheetName val="단위단가"/>
      <sheetName val="프랜트면허"/>
      <sheetName val="본실행경비"/>
      <sheetName val="안양동교 1안"/>
      <sheetName val="매립"/>
      <sheetName val="인사자료총집계"/>
      <sheetName val="돈암사업"/>
      <sheetName val="공사기본내용입력"/>
      <sheetName val="파이프류"/>
      <sheetName val="난간벽단위"/>
      <sheetName val="추가예산"/>
      <sheetName val="토공사"/>
      <sheetName val=""/>
      <sheetName val="실행내역서_"/>
      <sheetName val="5_단가대비표"/>
      <sheetName val="2_어플리케이션보정계수"/>
      <sheetName val="목차"/>
      <sheetName val="CJE"/>
      <sheetName val="전체"/>
      <sheetName val="A-4"/>
      <sheetName val="TYPE1"/>
      <sheetName val="변경내역"/>
      <sheetName val="날개벽수량표"/>
      <sheetName val="원형1호맨홀토공수량"/>
      <sheetName val="연결관조서 (토사)"/>
      <sheetName val="연결관수량 (2)"/>
      <sheetName val="연약지반 구분"/>
      <sheetName val="구조물터파기수량집계"/>
      <sheetName val="측구터파기공수량집계"/>
      <sheetName val="빙장비사양"/>
      <sheetName val="배수공 시멘트 및 골재량 산출"/>
      <sheetName val="토공(우물통,기타) "/>
      <sheetName val="공사비산출"/>
      <sheetName val="Cover"/>
      <sheetName val="설계내역서"/>
      <sheetName val="주안3차A-A"/>
      <sheetName val="PLT8500"/>
      <sheetName val="기계공사"/>
      <sheetName val="단중표"/>
      <sheetName val="4차공사내역"/>
      <sheetName val="선원교상-교대A(1)"/>
      <sheetName val="1호기2차(위탁)"/>
      <sheetName val="설계서"/>
      <sheetName val="간선"/>
      <sheetName val="(C)원내역"/>
      <sheetName val="원가"/>
      <sheetName val="내역서1999.8최종"/>
      <sheetName val="DAT(목표)"/>
      <sheetName val="계산정보"/>
      <sheetName val="주요측점"/>
      <sheetName val="설계(안)"/>
      <sheetName val="노무비"/>
      <sheetName val="과천MAIN"/>
      <sheetName val="A 견적"/>
      <sheetName val="조명율표"/>
      <sheetName val="FAB별"/>
      <sheetName val="C.배수관공"/>
      <sheetName val="노임단가표"/>
      <sheetName val="1,2공구원가계산서"/>
      <sheetName val="2공구산출내역"/>
      <sheetName val="1공구산출내역서"/>
      <sheetName val="을"/>
      <sheetName val="MOTOR"/>
      <sheetName val="공종단가"/>
      <sheetName val="보고"/>
      <sheetName val="CONCRETE"/>
      <sheetName val="평가데이터"/>
      <sheetName val="대림경상68억"/>
      <sheetName val="공사대장"/>
      <sheetName val="4.경비 5.영업외수지"/>
      <sheetName val="공사비집계"/>
      <sheetName val="도수로수량산출"/>
      <sheetName val="원가계산서"/>
      <sheetName val="학생내역"/>
      <sheetName val="전신환매도율"/>
      <sheetName val="경비"/>
      <sheetName val="마감LIST-1"/>
      <sheetName val="경비 (2)"/>
      <sheetName val="설계"/>
      <sheetName val="총도"/>
      <sheetName val="각형맨홀"/>
      <sheetName val="보차도경계석"/>
      <sheetName val="잔수량(작성)"/>
      <sheetName val="배관배선_단가조사"/>
      <sheetName val="안양동교_1안"/>
      <sheetName val="소방사항"/>
      <sheetName val="Macro1"/>
      <sheetName val="확약서"/>
      <sheetName val="20_10_100"/>
      <sheetName val="도근좌표"/>
      <sheetName val="기준_국가명"/>
      <sheetName val="수리결과"/>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ow r="1">
          <cell r="A1" t="str">
            <v>(2019년 7)월분 시간외 근무시간 명세표(근무실적표)</v>
          </cell>
        </row>
      </sheetData>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ow r="1">
          <cell r="A1" t="str">
            <v>(2019년 7)월분 시간외 근무시간 명세표(근무실적표)</v>
          </cell>
        </row>
      </sheetData>
      <sheetData sheetId="236">
        <row r="1">
          <cell r="A1" t="str">
            <v>(2019년 7)월분 시간외 근무시간 명세표(근무실적표)</v>
          </cell>
        </row>
      </sheetData>
      <sheetData sheetId="237">
        <row r="1">
          <cell r="A1" t="str">
            <v>(2019년 7)월분 시간외 근무시간 명세표(근무실적표)</v>
          </cell>
        </row>
      </sheetData>
      <sheetData sheetId="238">
        <row r="1">
          <cell r="A1" t="str">
            <v>(2019년 7)월분 시간외 근무시간 명세표(근무실적표)</v>
          </cell>
        </row>
      </sheetData>
      <sheetData sheetId="239">
        <row r="1">
          <cell r="A1" t="str">
            <v>(2019년 7)월분 시간외 근무시간 명세표(근무실적표)</v>
          </cell>
        </row>
      </sheetData>
      <sheetData sheetId="240">
        <row r="1">
          <cell r="A1" t="str">
            <v>(2019년 7)월분 시간외 근무시간 명세표(근무실적표)</v>
          </cell>
        </row>
      </sheetData>
      <sheetData sheetId="241">
        <row r="1">
          <cell r="A1" t="str">
            <v>(2019년 7)월분 시간외 근무시간 명세표(근무실적표)</v>
          </cell>
        </row>
      </sheetData>
      <sheetData sheetId="242"/>
      <sheetData sheetId="243"/>
      <sheetData sheetId="244">
        <row r="1">
          <cell r="A1" t="str">
            <v>(2019년 7)월분 시간외 근무시간 명세표(근무실적표)</v>
          </cell>
        </row>
      </sheetData>
      <sheetData sheetId="245">
        <row r="1">
          <cell r="A1" t="str">
            <v>(2019년 7)월분 시간외 근무시간 명세표(근무실적표)</v>
          </cell>
        </row>
      </sheetData>
      <sheetData sheetId="246">
        <row r="1">
          <cell r="A1" t="str">
            <v>(2019년 7)월분 시간외 근무시간 명세표(근무실적표)</v>
          </cell>
        </row>
      </sheetData>
      <sheetData sheetId="247">
        <row r="1">
          <cell r="A1" t="str">
            <v>(2019년 7)월분 시간외 근무시간 명세표(근무실적표)</v>
          </cell>
        </row>
      </sheetData>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ow r="1">
          <cell r="A1" t="str">
            <v>(2019년 7)월분 시간외 근무시간 명세표(근무실적표)</v>
          </cell>
        </row>
      </sheetData>
      <sheetData sheetId="260">
        <row r="1">
          <cell r="A1" t="str">
            <v>(2019년 7)월분 시간외 근무시간 명세표(근무실적표)</v>
          </cell>
        </row>
      </sheetData>
      <sheetData sheetId="261" refreshError="1"/>
      <sheetData sheetId="262" refreshError="1"/>
      <sheetData sheetId="263" refreshError="1"/>
      <sheetData sheetId="264" refreshError="1"/>
      <sheetData sheetId="265">
        <row r="1">
          <cell r="A1" t="str">
            <v>(2019년 7)월분 시간외 근무시간 명세표(근무실적표)</v>
          </cell>
        </row>
      </sheetData>
      <sheetData sheetId="266">
        <row r="1">
          <cell r="A1" t="str">
            <v>(2019년 7)월분 시간외 근무시간 명세표(근무실적표)</v>
          </cell>
        </row>
      </sheetData>
      <sheetData sheetId="267" refreshError="1"/>
      <sheetData sheetId="268" refreshError="1"/>
      <sheetData sheetId="269" refreshError="1"/>
      <sheetData sheetId="270" refreshError="1"/>
      <sheetData sheetId="271">
        <row r="1">
          <cell r="A1" t="str">
            <v>(2019년 7)월분 시간외 근무시간 명세표(근무실적표)</v>
          </cell>
        </row>
      </sheetData>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원남울진낙찰내역(99.4.13 부산청)"/>
      <sheetName val="산출내역서집계표"/>
      <sheetName val="WORK"/>
      <sheetName val="원가"/>
      <sheetName val="DATE"/>
      <sheetName val="원가서"/>
      <sheetName val="DANGA"/>
      <sheetName val="원본(갑지)"/>
      <sheetName val="공통가설"/>
      <sheetName val="도급"/>
      <sheetName val="손익분석"/>
      <sheetName val="전기공사"/>
      <sheetName val="Total"/>
      <sheetName val="SOS_PLC &amp; Panel"/>
      <sheetName val="공사"/>
      <sheetName val="공사비집계"/>
      <sheetName val="Sheet3"/>
      <sheetName val="장비단가"/>
      <sheetName val="환율change"/>
      <sheetName val="옥외외등집계표"/>
      <sheetName val="참조자료"/>
      <sheetName val="신고조서"/>
      <sheetName val="I一般比"/>
      <sheetName val="Sheet6"/>
      <sheetName val="wall"/>
      <sheetName val="A01"/>
      <sheetName val="A11"/>
      <sheetName val="A16"/>
      <sheetName val="A02"/>
      <sheetName val="A03"/>
      <sheetName val="A04"/>
      <sheetName val="A05"/>
      <sheetName val="A06"/>
      <sheetName val="A07"/>
      <sheetName val="A08a"/>
      <sheetName val="A08b"/>
      <sheetName val="#REF"/>
      <sheetName val="내역서"/>
      <sheetName val="S0"/>
      <sheetName val="신천3호용수로"/>
      <sheetName val="여과지동"/>
      <sheetName val="기초자료"/>
      <sheetName val="포장(수량)-관로부"/>
      <sheetName val="준검 내역서"/>
      <sheetName val="시화점실행"/>
      <sheetName val="개요"/>
      <sheetName val="sh1"/>
      <sheetName val="선급금신청서"/>
      <sheetName val="갑지(추정)"/>
      <sheetName val="98지급계획"/>
      <sheetName val="조직"/>
      <sheetName val="APT"/>
      <sheetName val="기본사항"/>
      <sheetName val="노임이"/>
      <sheetName val="CAUDIT"/>
      <sheetName val="세부추진"/>
      <sheetName val="상용보강"/>
      <sheetName val="대림경상68억"/>
      <sheetName val="조명시설"/>
      <sheetName val="원하대비"/>
      <sheetName val="골조시행"/>
      <sheetName val="단가표"/>
      <sheetName val="마산월령동골조물량변경"/>
      <sheetName val="부대공Ⅱ"/>
      <sheetName val="_갑지"/>
      <sheetName val="금융비용"/>
      <sheetName val="현장별"/>
      <sheetName val="Sheet1"/>
      <sheetName val="공사비증감"/>
      <sheetName val="프랜트면허"/>
      <sheetName val="토목주소"/>
      <sheetName val="Sheet4"/>
      <sheetName val="견적정보"/>
      <sheetName val=" 갑지"/>
      <sheetName val="98NS-N"/>
      <sheetName val="낙찰표"/>
      <sheetName val="설계내역서"/>
      <sheetName val="ABUT수량-A1"/>
      <sheetName val="목차"/>
      <sheetName val="지급자재"/>
      <sheetName val="전 기"/>
      <sheetName val="표지"/>
      <sheetName val="영업소실적"/>
      <sheetName val="옥외배관기본공량"/>
      <sheetName val="관급자재"/>
      <sheetName val="정렬"/>
      <sheetName val="교각1"/>
      <sheetName val="1.수인터널"/>
      <sheetName val="퍼스트"/>
      <sheetName val="인건비"/>
      <sheetName val="XL4Poppy"/>
      <sheetName val="비교표"/>
      <sheetName val="배수공"/>
      <sheetName val="A-4"/>
      <sheetName val="코드표"/>
      <sheetName val="99년원가"/>
      <sheetName val="9GNG운반"/>
      <sheetName val="부문손익"/>
      <sheetName val="HERO01"/>
      <sheetName val="DC-O-4-S(설명서)"/>
      <sheetName val="단가일람"/>
      <sheetName val="조경일람"/>
      <sheetName val="토목"/>
      <sheetName val="일반수량"/>
      <sheetName val="3F"/>
      <sheetName val="원남울진낙찰내역(99_4_13_부산청)"/>
      <sheetName val="준검_내역서"/>
      <sheetName val="SOS_PLC_&amp;_Panel"/>
      <sheetName val="부하계산서"/>
      <sheetName val="기안"/>
      <sheetName val="제4절-1"/>
      <sheetName val="갑지"/>
      <sheetName val="노무비"/>
      <sheetName val="소비자가"/>
      <sheetName val="추가예산"/>
      <sheetName val="6호기"/>
      <sheetName val="월별수입"/>
      <sheetName val="data"/>
      <sheetName val="문학간접"/>
      <sheetName val="2.건축"/>
    </sheetNames>
    <sheetDataSet>
      <sheetData sheetId="0">
        <row r="1">
          <cell r="A1">
            <v>1</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refreshError="1"/>
      <sheetData sheetId="149"/>
      <sheetData sheetId="150"/>
      <sheetData sheetId="151" refreshError="1"/>
      <sheetData sheetId="152" refreshError="1"/>
      <sheetData sheetId="153" refreshError="1"/>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 val="일위산출"/>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 val="인원"/>
      <sheetName val="맨홀수량산출"/>
      <sheetName val="인트라넷시스템근거"/>
      <sheetName val="단가산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 val="합계"/>
      <sheetName val="전체"/>
      <sheetName val="FACTOR"/>
      <sheetName val="이월"/>
      <sheetName val="표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단가"/>
      <sheetName val="산출내역서"/>
      <sheetName val="BID"/>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준검 내역서"/>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 val="산출0"/>
      <sheetName val="다중모드"/>
      <sheetName val="상행-교대(A1-A2)"/>
      <sheetName val="미드수량"/>
      <sheetName val="배관물량집계(기본)"/>
      <sheetName val="옥외"/>
      <sheetName val="1차설계Ꮗԯ_x0000_"/>
      <sheetName val="1차설계逷≙_xdc00_≙"/>
      <sheetName val="-15.0"/>
      <sheetName val="토지산출내역"/>
      <sheetName val="암거"/>
      <sheetName val="공정표_1"/>
      <sheetName val="장비당단가_(1)1"/>
      <sheetName val="Sheet2_(2)1"/>
      <sheetName val="별표_1"/>
      <sheetName val="2_건축1"/>
      <sheetName val="수_량_명_세_서_-_11"/>
      <sheetName val="사  업  비  수  지  예  산  서"/>
      <sheetName val="시가지우회도로공내역서"/>
      <sheetName val="사다리"/>
      <sheetName val="중기일위대밀"/>
      <sheetName val="현금흐름표"/>
      <sheetName val="07제품별수익성"/>
      <sheetName val="총체보활공정표"/>
      <sheetName val="상세도"/>
      <sheetName val="지구단위계획"/>
      <sheetName val="hvac(제어동)"/>
      <sheetName val="투자예산"/>
      <sheetName val="O＆P"/>
      <sheetName val="단가(기자재)"/>
      <sheetName val="내역(최종본浳き_x0000__x0000_"/>
      <sheetName val="내역(최종본浳⿢_x0000__x0000_"/>
      <sheetName val="내역(최종본浳ぁ_x0000__x0000_"/>
      <sheetName val="inputdata"/>
      <sheetName val="정산내역"/>
      <sheetName val="기본자료(실행)"/>
      <sheetName val="제품현황"/>
      <sheetName val="05 유류비자금청구(완)"/>
      <sheetName val="설원"/>
      <sheetName val="일반전기"/>
      <sheetName val="여흥"/>
      <sheetName val="점ᥰ@띘"/>
      <sheetName val="점ᤠ@띘"/>
      <sheetName val="점៰2띘"/>
      <sheetName val="PAD TR보호대기초"/>
      <sheetName val="산출"/>
      <sheetName val="예산조서(전송)"/>
      <sheetName val="8월차잔"/>
      <sheetName val="시설이용권명세서"/>
      <sheetName val="도수로수량산출"/>
      <sheetName val="RD제품개발투자비(매가)"/>
      <sheetName val="단가16(노임)"/>
      <sheetName val="평야부"/>
      <sheetName val="데리네鶈㇨ᓣ"/>
      <sheetName val="인건蠉"/>
      <sheetName val="SPEC"/>
      <sheetName val="10.경제성분석"/>
      <sheetName val="SCH"/>
      <sheetName val="산근(1)"/>
      <sheetName val="장척총괄"/>
      <sheetName val="참고"/>
      <sheetName val="4월예정공정표"/>
      <sheetName val="가격"/>
      <sheetName val="2.1"/>
      <sheetName val="청 구"/>
      <sheetName val="철거폐쇄현황"/>
      <sheetName val="암거(2)"/>
      <sheetName val="단지배치도"/>
      <sheetName val="입찰유의사항"/>
      <sheetName val="하도급이행사항"/>
      <sheetName val="공내역 및 견적조건"/>
      <sheetName val="특수조건"/>
      <sheetName val="참석확인"/>
      <sheetName val="검토현황"/>
      <sheetName val="증감내역"/>
      <sheetName val="교각별철근수량집계표"/>
      <sheetName val="출력X"/>
      <sheetName val="6동"/>
      <sheetName val="포장공사"/>
      <sheetName val="통합"/>
      <sheetName val="기계 도급내역서"/>
      <sheetName val="철탑공사"/>
      <sheetName val="경성자금"/>
      <sheetName val="수전기기DATA"/>
      <sheetName val="ETC"/>
      <sheetName val="일위대가1"/>
      <sheetName val="7.전산해석결과"/>
      <sheetName val="4.하중"/>
      <sheetName val="T기성9605"/>
      <sheetName val="비교표"/>
      <sheetName val="미장"/>
      <sheetName val="PĴ"/>
      <sheetName val="Pꮸ"/>
      <sheetName val="P估"/>
      <sheetName val="quotation"/>
      <sheetName val="기성금내역서"/>
      <sheetName val="MIJIBI"/>
      <sheetName val="내역서(총)"/>
      <sheetName val=" ｹ-ﾌﾞﾙ"/>
      <sheetName val="01AC"/>
      <sheetName val="문학간접"/>
      <sheetName val="품목"/>
      <sheetName val="전기2005"/>
      <sheetName val="경비공통"/>
      <sheetName val="전체공사"/>
      <sheetName val="내역(가지)"/>
      <sheetName val="신평리 권리자명부"/>
      <sheetName val="수완하도"/>
      <sheetName val="김포내역"/>
      <sheetName val="2004노형교"/>
      <sheetName val="Macro3"/>
      <sheetName val="용수간선"/>
      <sheetName val="평균높이산출근거"/>
      <sheetName val="횡배수관위치조서"/>
      <sheetName val="ESC(K치)"/>
      <sheetName val="도급내역서"/>
      <sheetName val="관리비비계상"/>
      <sheetName val="콘센트신설"/>
      <sheetName val="97 사업추정(WEKI)"/>
      <sheetName val="품종코드"/>
      <sheetName val="CAPVC"/>
      <sheetName val="기초단가일람표"/>
      <sheetName val="태안9)3-2)원내역"/>
      <sheetName val="맨홀"/>
      <sheetName val="JJ"/>
      <sheetName val="인적사항"/>
      <sheetName val="납부서"/>
      <sheetName val="견적颙⿬_x0005_"/>
      <sheetName val="견적颙⿶_x0005_"/>
      <sheetName val="견적_x0005__x0000_"/>
      <sheetName val="견적叐E吜"/>
      <sheetName val="견적颙』_x0005_"/>
      <sheetName val="EACT10"/>
      <sheetName val="차선"/>
      <sheetName val="차조서"/>
      <sheetName val="L형옹벽(key)"/>
      <sheetName val="자재비"/>
      <sheetName val="기초공"/>
      <sheetName val="흄관기鬀"/>
      <sheetName val="토  공"/>
      <sheetName val="신규단가산출"/>
      <sheetName val="날개벽(좌,우=45도,75도)"/>
      <sheetName val="죽원1교"/>
      <sheetName val="참조자료"/>
      <sheetName val="일반수량집계표"/>
      <sheetName val="대동교-단면(무장)"/>
      <sheetName val="라멘수량(무장)"/>
      <sheetName val="대동교-단면(아산)"/>
      <sheetName val="토공집계표"/>
      <sheetName val="토공시점"/>
      <sheetName val="토공종점"/>
      <sheetName val="급여병적자료"/>
      <sheetName val="기성"/>
      <sheetName val="Macro4"/>
      <sheetName val="직재"/>
      <sheetName val="경율산정.XLS"/>
      <sheetName val="GC산출"/>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공사개요-C"/>
      <sheetName val="Cable임피던스"/>
      <sheetName val="예산"/>
      <sheetName val="grid (1)"/>
      <sheetName val="산출내력"/>
      <sheetName val="전도금청구서"/>
      <sheetName val="2월"/>
      <sheetName val="계림(함평)"/>
      <sheetName val="계림(장성)"/>
      <sheetName val="일위목록-기"/>
      <sheetName val="외주정비"/>
      <sheetName val="표지_(3)3"/>
      <sheetName val="표지_(2)3"/>
      <sheetName val="교각집계_(2)3"/>
      <sheetName val="교각토공_(2)3"/>
      <sheetName val="교각철근_(2)3"/>
      <sheetName val="외주대비_-석축3"/>
      <sheetName val="외주대비-구조물_(2)3"/>
      <sheetName val="견적표지_(3)3"/>
      <sheetName val="_HIT-&gt;HMC_견적(3900)3"/>
      <sheetName val="일__위__대__가__목__록3"/>
      <sheetName val="HRSG_SMALL072203"/>
      <sheetName val="교각토공__2_3"/>
      <sheetName val="6__안전관리비4"/>
      <sheetName val="조건표_(2)2"/>
      <sheetName val="3_공통공사대비3"/>
      <sheetName val="하도내역_(철콘)2"/>
      <sheetName val="노무비_근거2"/>
      <sheetName val="97년_추정3"/>
      <sheetName val="2차전체변경예정_(2)2"/>
      <sheetName val="임율_Data2"/>
      <sheetName val="1_설계기준2"/>
      <sheetName val="토공유동표(전체_당초)2"/>
      <sheetName val="목차_2"/>
      <sheetName val="7__현장관리비_2"/>
      <sheetName val="4_일위대가집계1"/>
      <sheetName val="노무비_1"/>
      <sheetName val="단면_(2)2"/>
      <sheetName val="8_PILE__(돌출)2"/>
      <sheetName val="구조______1"/>
      <sheetName val="b_balju_(2)2"/>
      <sheetName val="8_현장관리비2"/>
      <sheetName val="7_안전관리비2"/>
      <sheetName val="Customer_Databas1"/>
      <sheetName val="5__현장관리비(new)_1"/>
      <sheetName val="내역서_제출1"/>
      <sheetName val="간_지11"/>
      <sheetName val="화재_탐지_설비1"/>
      <sheetName val="5__현장관리비_new__1"/>
      <sheetName val="방배동내역_(총괄)1"/>
      <sheetName val="Temporary_Mooring1"/>
      <sheetName val="A_LINE1"/>
      <sheetName val="중기조종사_단위단가2"/>
      <sheetName val="7_PILE__(돌출)1"/>
      <sheetName val="2_2_오피스텔(12~32F)1"/>
      <sheetName val="4_LINE1"/>
      <sheetName val="7_th1"/>
      <sheetName val="_갑지1"/>
      <sheetName val="집_계_표1"/>
      <sheetName val="총_원가계산1"/>
      <sheetName val="6__안전관리비5"/>
      <sheetName val="자__재1"/>
      <sheetName val="할증_1"/>
      <sheetName val="개인별_순위표1"/>
      <sheetName val="CM_11"/>
      <sheetName val="기술부_VENDOR_LIST1"/>
      <sheetName val="단계별내역_(2)1"/>
      <sheetName val="일위대가_집계표1"/>
      <sheetName val="9_1지하2층하부보1"/>
      <sheetName val="4_일위대가1"/>
      <sheetName val="2_2_띠장의_설계1"/>
      <sheetName val="제출내역_(2)1"/>
      <sheetName val="4_2_1_마루높이_검토"/>
      <sheetName val="BOX_본체"/>
      <sheetName val="3련_BOX"/>
      <sheetName val="STEEL_BOX_단면설계(SEC_8)"/>
      <sheetName val="명일작업계획_(3)"/>
      <sheetName val="내역서_(3)1"/>
      <sheetName val="산출양식_(2)1"/>
      <sheetName val="전체산출내역서갑(변경)_1"/>
      <sheetName val="A_터파기공1"/>
      <sheetName val="B_측·집1"/>
      <sheetName val="배(자·집)_(2)1"/>
      <sheetName val="2_01측·터·집1"/>
      <sheetName val="땅깍·수_(1-1)1"/>
      <sheetName val="0-52_1"/>
      <sheetName val="콘·다_(2)1"/>
      <sheetName val="기·집_(2)1"/>
      <sheetName val="콘·다_(3)1"/>
      <sheetName val="병원내역집계표_(2)1"/>
      <sheetName val="실행총괄_1"/>
      <sheetName val="[IL-3_XLSY갑지1"/>
      <sheetName val="4_일위대가목차1"/>
      <sheetName val="내역_ver1_01"/>
      <sheetName val="2000,9월_일위1"/>
      <sheetName val="1_노무비명세서(해동)1"/>
      <sheetName val="1_노무비명세서(토목)1"/>
      <sheetName val="2_노무비명세서(해동)1"/>
      <sheetName val="2_노무비명세서(수직보호망)1"/>
      <sheetName val="2_노무비명세서(난간대)1"/>
      <sheetName val="2_사진대지1"/>
      <sheetName val="3_사진대지1"/>
      <sheetName val="단가_"/>
      <sheetName val="6_이토처리시간"/>
      <sheetName val="울진항공등화_내역서"/>
      <sheetName val="일_위_대_가_표"/>
      <sheetName val="2_1외주"/>
      <sheetName val="2_3노무"/>
      <sheetName val="2_4자재"/>
      <sheetName val="2_2장비"/>
      <sheetName val="2_5경비"/>
      <sheetName val="2_6수목대"/>
      <sheetName val="MP_MOB"/>
      <sheetName val="변압기_및_발전기_용량"/>
      <sheetName val="조도계산서_(도서)"/>
      <sheetName val="빌딩_안내"/>
      <sheetName val="CABLE_(2)"/>
      <sheetName val="G_R300경비"/>
      <sheetName val="단가대비표_(3)"/>
      <sheetName val="기성내역서(을)_(2)"/>
      <sheetName val="1단계_(2)"/>
      <sheetName val="2_1__노무비_평균단가산출"/>
      <sheetName val="3_공사비(07년노임단가)"/>
      <sheetName val="3_공사비(단가조사표)"/>
      <sheetName val="3_공사비(물량산출표)"/>
      <sheetName val="3_공사비(일위대가표목록)"/>
      <sheetName val="3_공사비(일위대가표)"/>
      <sheetName val="TRE_TABLE"/>
      <sheetName val="Requirement(Work_Crew)"/>
      <sheetName val="진입도로B_(2)"/>
      <sheetName val="수목데이타_"/>
      <sheetName val="2_냉난방설비공사"/>
      <sheetName val="7_자동제어공사"/>
      <sheetName val="중강당_내역"/>
      <sheetName val="기초자료입력및_K치_확인"/>
      <sheetName val="실행내역_"/>
      <sheetName val="자재_단가_비교표(견적)"/>
      <sheetName val="자재_단가_비교표"/>
      <sheetName val="Bid_Summary"/>
      <sheetName val="이동시_예상비용"/>
      <sheetName val="Seg_1DE비용"/>
      <sheetName val="Transit_비용_감가상각미포함"/>
      <sheetName val="세골재__T2_변경_현황"/>
      <sheetName val="내역서_(2)"/>
      <sheetName val="전화공사_공량_및_집계표"/>
      <sheetName val="참조_(2)"/>
      <sheetName val="6__직접경비"/>
      <sheetName val="대가_(보완)"/>
      <sheetName val="3_자재비(총괄)"/>
      <sheetName val="제조_경영"/>
      <sheetName val="4_전기"/>
      <sheetName val="노_무_비"/>
      <sheetName val="미납품_현황"/>
      <sheetName val="신설개소별_총집계표(동해-배전)"/>
      <sheetName val="전_체"/>
      <sheetName val="내역서_"/>
      <sheetName val="TABLE_DB"/>
      <sheetName val="쌍용_data_base"/>
      <sheetName val="영흥TL(UP,DOWN)_"/>
      <sheetName val="전체내역_(2)"/>
      <sheetName val="Hyundai_Unit_cost_xls"/>
      <sheetName val="용선_C_L"/>
      <sheetName val="샌딩_에폭시_도장"/>
      <sheetName val="1-1_현장정리"/>
      <sheetName val="1-2_토공"/>
      <sheetName val="1-3_WMM,GSB"/>
      <sheetName val="1-4_BITUMINOUS_COURSE"/>
      <sheetName val="1-5_BOX_CULVERTS"/>
      <sheetName val="1-6_BRIDGE"/>
      <sheetName val="1-7_DRAINAGE"/>
      <sheetName val="1-8_TRAFFIC"/>
      <sheetName val="1-9_MISCELLANEOUS"/>
      <sheetName val="1-10_ELECTRICAL"/>
      <sheetName val="1-12_도급외항목"/>
      <sheetName val="일위대가_(PM)"/>
      <sheetName val="전문품의"/>
      <sheetName val="특기시방서"/>
      <sheetName val="Sheet17"/>
      <sheetName val="인부노임"/>
      <sheetName val="Xunit_(단위환산)"/>
      <sheetName val="모선자재_집계표"/>
      <sheetName val="재료의_할증"/>
      <sheetName val="흙막이B_(오산운암)"/>
      <sheetName val="타이로드_흙막이"/>
      <sheetName val="타이로드_흙막이(근입장2_5M)"/>
      <sheetName val="타이로드(근입장2_5M)"/>
      <sheetName val="pile_항타"/>
      <sheetName val="pile_항타(디젤)"/>
      <sheetName val="pile_항타_A"/>
      <sheetName val="pile_항타_B"/>
      <sheetName val="pile_항타_C"/>
      <sheetName val="pile_인발"/>
      <sheetName val="pile_인발_A"/>
      <sheetName val="pile_인발_B"/>
      <sheetName val="pile_인발_C"/>
      <sheetName val="20TON_TRAILER"/>
      <sheetName val="토류판_(2)"/>
      <sheetName val="SHEET_PILE단가"/>
      <sheetName val="단가_및_재료비"/>
      <sheetName val="D1_2_COF모듈자재_입출재고_(B급)"/>
      <sheetName val="상하수대비내역(공내역)"/>
      <sheetName val="125x125"/>
      <sheetName val="tra-vat-lieu"/>
      <sheetName val="4_경비_5_영업외수지1"/>
      <sheetName val="_견적서1"/>
      <sheetName val="광통신_견적내역서11"/>
      <sheetName val="unit_41"/>
      <sheetName val="프라임_강변역(4,236)1"/>
      <sheetName val="내___역1"/>
      <sheetName val="2000년_공정표1"/>
      <sheetName val="5_2코핑1"/>
      <sheetName val="배수공_시멘트_및_골재량_산출1"/>
      <sheetName val="P_M_별1"/>
      <sheetName val="수량산출서_갑지1"/>
      <sheetName val="DATA_입력부1"/>
      <sheetName val="중기쥰종사_단위단가"/>
      <sheetName val="PTVT_(MAU)"/>
      <sheetName val="1차_내역서"/>
      <sheetName val="원내역서_그대로"/>
      <sheetName val="남양시작동자105노65기1_3화1_2"/>
      <sheetName val="관음목장(제출용)자105인97_5"/>
      <sheetName val="969910(_R)"/>
      <sheetName val="1062-X방향_"/>
      <sheetName val="PROJECT_BRIEF"/>
      <sheetName val="①idea_pipeline"/>
      <sheetName val="IMP_통일양식"/>
      <sheetName val="LYS_통일양식"/>
      <sheetName val="유통기한_프로그램"/>
      <sheetName val="TOSHIBA-Structure"/>
      <sheetName val="NOTE"/>
      <sheetName val="Div26 - Elect"/>
      <sheetName val="SITE-E"/>
      <sheetName val="Prelims"/>
      <sheetName val="Rate"/>
      <sheetName val="제수"/>
      <sheetName val="공기"/>
      <sheetName val="함열량 db"/>
      <sheetName val="고객사 관리 코드"/>
      <sheetName val="chiettinh"/>
      <sheetName val="5호광장_(만점)1"/>
      <sheetName val="인천국제_(만점)_(2)1"/>
      <sheetName val="108_수선비"/>
      <sheetName val="전선_및_전선관"/>
      <sheetName val="VENDOR_LIST"/>
      <sheetName val="경비_(1)"/>
      <sheetName val="2F_회의실견적(5_14_일대)"/>
      <sheetName val="설계기준_및_하중계산"/>
      <sheetName val="Sight_n_M_H"/>
      <sheetName val="매출요약(월별)_-년간"/>
      <sheetName val="Piping_Design_Data"/>
      <sheetName val="4_&amp;_10-inch,_CO2_Combo_&amp;_Sweep"/>
      <sheetName val="1_䷨수장"/>
      <sheetName val="4_뀴진설Ⳅ"/>
      <sheetName val="전䰨선로_물량표"/>
      <sheetName val="㶀대입찰_내역서"/>
      <sheetName val="총괄집계_"/>
      <sheetName val="고객사_관리_코드"/>
      <sheetName val="한성교회_신축공사(050713)_CheckList"/>
      <sheetName val="Parem"/>
      <sheetName val="THVT"/>
      <sheetName val="cong thuc tinh chi tiet"/>
      <sheetName val="00000000"/>
      <sheetName val="Quantity"/>
      <sheetName val="1공구_건정토건_토공4"/>
      <sheetName val="1공구_건정토건_철콘4"/>
      <sheetName val="도급표지_4"/>
      <sheetName val="도급표지__(4)4"/>
      <sheetName val="부대표지_(4)4"/>
      <sheetName val="도급표지__(3)4"/>
      <sheetName val="부대표지_(3)4"/>
      <sheetName val="도급표지__(2)4"/>
      <sheetName val="부대표지_(2)4"/>
      <sheetName val="토__목4"/>
      <sheetName val="조__경4"/>
      <sheetName val="전_기4"/>
      <sheetName val="건__축4"/>
      <sheetName val="보도내역_(3)4"/>
      <sheetName val="준검_내역서4"/>
      <sheetName val="내역(최종본4_5)4"/>
      <sheetName val="1_수인터널4"/>
      <sheetName val="설_계4"/>
      <sheetName val="입출재고현황_(2)3"/>
      <sheetName val="6PILE__(돌출)4"/>
      <sheetName val="2_대외공문4"/>
      <sheetName val="AS포장복구_4"/>
      <sheetName val="0_0ControlSheet4"/>
      <sheetName val="0_1keyAssumption4"/>
      <sheetName val="4_내진설계3"/>
      <sheetName val="Sheet1_(2)3"/>
      <sheetName val="1_취수장3"/>
      <sheetName val="BSD_(2)3"/>
      <sheetName val="실행내역서_3"/>
      <sheetName val="96보완계획7_123"/>
      <sheetName val="전차선로_물량표3"/>
      <sheetName val="부대입찰_내역서3"/>
      <sheetName val="1__설계조건_2_단면가정_3__하중계산3"/>
      <sheetName val="DATA_입력란3"/>
      <sheetName val="3BL공동구_수량3"/>
      <sheetName val="제잡비_xls3"/>
      <sheetName val="인건비_3"/>
      <sheetName val="_총괄표3"/>
      <sheetName val="2_고용보험료산출근거3"/>
      <sheetName val="토공(우물통,기타)_3"/>
      <sheetName val="현장관리비_산출내역3"/>
      <sheetName val="현장별계약현황('98_10_31)3"/>
      <sheetName val="Eq__Mobilization3"/>
      <sheetName val="원가계산_(2)3"/>
      <sheetName val="1_설계조건3"/>
      <sheetName val="노원열병합__건축공사기성내역서3"/>
      <sheetName val="플랜트_설치3"/>
      <sheetName val="콤보박스와_리스트박스의_연결3"/>
      <sheetName val="설내역서_2"/>
      <sheetName val="CIP_공사2"/>
      <sheetName val="2_교량(신설)1"/>
      <sheetName val="EQUIP_LIST1"/>
      <sheetName val="2000_051"/>
      <sheetName val="1_3_1절점좌표1"/>
      <sheetName val="1_1설계기준1"/>
      <sheetName val="1_본부별1"/>
      <sheetName val="기초입력_DATA1"/>
      <sheetName val="재활용_악취_먼지DUCT산출1"/>
      <sheetName val="5_정산서1"/>
      <sheetName val="4_장비손료1"/>
      <sheetName val="단양_00_아파트-세부내역1"/>
      <sheetName val="업무처리전"/>
      <sheetName val="Bảng mã VT"/>
      <sheetName val="장비당단가_(1)2"/>
      <sheetName val="Sheet2_(2)2"/>
      <sheetName val="수_량_명_세_서_-_12"/>
      <sheetName val="별표_2"/>
      <sheetName val="2_건축2"/>
      <sheetName val="공정표_2"/>
      <sheetName val="kimre_scrubber"/>
      <sheetName val="strut_type"/>
      <sheetName val="FRP_PIPING_일위대가"/>
      <sheetName val="48"/>
      <sheetName val="Khoi luong"/>
      <sheetName val="LEGEND"/>
      <sheetName val="DonGia chetao"/>
      <sheetName val="DonGia VatTuLK"/>
      <sheetName val="표지_(3)4"/>
      <sheetName val="표지_(2)4"/>
      <sheetName val="교각집계_(2)4"/>
      <sheetName val="교각토공_(2)4"/>
      <sheetName val="교각철근_(2)4"/>
      <sheetName val="외주대비_-석축4"/>
      <sheetName val="외주대비-구조물_(2)4"/>
      <sheetName val="견적표지_(3)4"/>
      <sheetName val="_HIT-&gt;HMC_견적(3900)4"/>
      <sheetName val="일__위__대__가__목__록4"/>
      <sheetName val="1공구_건정토건_토공5"/>
      <sheetName val="1공구_건정토건_철콘5"/>
      <sheetName val="도급표지_5"/>
      <sheetName val="도급표지__(4)5"/>
      <sheetName val="부대표지_(4)5"/>
      <sheetName val="도급표지__(3)5"/>
      <sheetName val="부대표지_(3)5"/>
      <sheetName val="도급표지__(2)5"/>
      <sheetName val="부대표지_(2)5"/>
      <sheetName val="토__목5"/>
      <sheetName val="조__경5"/>
      <sheetName val="전_기5"/>
      <sheetName val="건__축5"/>
      <sheetName val="보도내역_(3)5"/>
      <sheetName val="준검_내역서5"/>
      <sheetName val="내역(최종본4_5)5"/>
      <sheetName val="1_수인터널5"/>
      <sheetName val="설_계5"/>
      <sheetName val="입출재고현황_(2)4"/>
      <sheetName val="6PILE__(돌출)5"/>
      <sheetName val="2_대외공문5"/>
      <sheetName val="AS포장복구_5"/>
      <sheetName val="6__안전관리비6"/>
      <sheetName val="HRSG_SMALL072204"/>
      <sheetName val="교각토공__2_4"/>
      <sheetName val="3_공통공사대비4"/>
      <sheetName val="97년_추정4"/>
      <sheetName val="8_현장관리비3"/>
      <sheetName val="7_안전관리비3"/>
      <sheetName val="하도내역_(철콘)3"/>
      <sheetName val="조건표_(2)3"/>
      <sheetName val="목차_3"/>
      <sheetName val="7__현장관리비_3"/>
      <sheetName val="노무비_근거3"/>
      <sheetName val="임율_Data3"/>
      <sheetName val="1_설계기준3"/>
      <sheetName val="BSD_(2)4"/>
      <sheetName val="2차전체변경예정_(2)3"/>
      <sheetName val="단면_(2)3"/>
      <sheetName val="1_취수장4"/>
      <sheetName val="8_PILE__(돌출)3"/>
      <sheetName val="토공유동표(전체_당초)3"/>
      <sheetName val="1__설계조건_2_단면가정_3__하중계산4"/>
      <sheetName val="DATA_입력란4"/>
      <sheetName val="구조______2"/>
      <sheetName val="현장관리비_산출내역4"/>
      <sheetName val="b_balju_(2)3"/>
      <sheetName val="노무비_2"/>
      <sheetName val="화재_탐지_설비2"/>
      <sheetName val="Customer_Databas2"/>
      <sheetName val="실행내역서_4"/>
      <sheetName val="4_LINE2"/>
      <sheetName val="7_th2"/>
      <sheetName val="_갑지2"/>
      <sheetName val="0_0ControlSheet5"/>
      <sheetName val="0_1keyAssumption5"/>
      <sheetName val="4_내진설계4"/>
      <sheetName val="Sheet1_(2)4"/>
      <sheetName val="4_경비_5_영업외수지2"/>
      <sheetName val="_견적서2"/>
      <sheetName val="4_일위대가집계2"/>
      <sheetName val="1_설계조건4"/>
      <sheetName val="내역서_제출2"/>
      <sheetName val="A_LINE2"/>
      <sheetName val="장비당단가_(1)3"/>
      <sheetName val="Sheet2_(2)3"/>
      <sheetName val="96보완계획7_124"/>
      <sheetName val="전차선로_물량표4"/>
      <sheetName val="부대입찰_내역서4"/>
      <sheetName val="3BL공동구_수량4"/>
      <sheetName val="노원열병합__건축공사기성내역서4"/>
      <sheetName val="_총괄표4"/>
      <sheetName val="2_고용보험료산출근거4"/>
      <sheetName val="제잡비_xls4"/>
      <sheetName val="인건비_4"/>
      <sheetName val="콤보박스와_리스트박스의_연결4"/>
      <sheetName val="현장별계약현황('98_10_31)4"/>
      <sheetName val="토공(우물통,기타)_4"/>
      <sheetName val="플랜트_설치4"/>
      <sheetName val="원가계산_(2)4"/>
      <sheetName val="Eq__Mobilization4"/>
      <sheetName val="2000년_공정표2"/>
      <sheetName val="수_량_명_세_서_-_13"/>
      <sheetName val="광통신_견적내역서12"/>
      <sheetName val="할증_2"/>
      <sheetName val="unit_42"/>
      <sheetName val="별표_3"/>
      <sheetName val="2_건축3"/>
      <sheetName val="공정표_3"/>
      <sheetName val="설내역서_3"/>
      <sheetName val="프라임_강변역(4,236)2"/>
      <sheetName val="내___역2"/>
      <sheetName val="집_계_표2"/>
      <sheetName val="5_2코핑2"/>
      <sheetName val="배수공_시멘트_및_골재량_산출2"/>
      <sheetName val="7_PILE__(돌출)2"/>
      <sheetName val="P_M_별2"/>
      <sheetName val="CIP_공사3"/>
      <sheetName val="수량산출서_갑지2"/>
      <sheetName val="DATA_입력부2"/>
      <sheetName val="5__현장관리비(new)_2"/>
      <sheetName val="방배동내역_(총괄)2"/>
      <sheetName val="간_지12"/>
      <sheetName val="5__현장관리비_new__2"/>
      <sheetName val="Temporary_Mooring2"/>
      <sheetName val="중기조종사_단위단가3"/>
      <sheetName val="총_원가계산2"/>
      <sheetName val="일위대가_(PM)1"/>
      <sheetName val="2_교량(신설)2"/>
      <sheetName val="EQUIP_LIST2"/>
      <sheetName val="2_2_오피스텔(12~32F)2"/>
      <sheetName val="일위대가_집계표2"/>
      <sheetName val="중기쥰종사_단위단가1"/>
      <sheetName val="6__안전관리비7"/>
      <sheetName val="자__재2"/>
      <sheetName val="개인별_순위표2"/>
      <sheetName val="CM_12"/>
      <sheetName val="기술부_VENDOR_LIST2"/>
      <sheetName val="단계별내역_(2)2"/>
      <sheetName val="제출내역_(2)2"/>
      <sheetName val="2_2_띠장의_설계2"/>
      <sheetName val="1-1_현장정리1"/>
      <sheetName val="1-2_토공1"/>
      <sheetName val="1-3_WMM,GSB1"/>
      <sheetName val="1-4_BITUMINOUS_COURSE1"/>
      <sheetName val="1-5_BOX_CULVERTS1"/>
      <sheetName val="1-6_BRIDGE1"/>
      <sheetName val="1-7_DRAINAGE1"/>
      <sheetName val="1-8_TRAFFIC1"/>
      <sheetName val="1-9_MISCELLANEOUS1"/>
      <sheetName val="1-10_ELECTRICAL1"/>
      <sheetName val="1-12_도급외항목1"/>
      <sheetName val="9_1지하2층하부보2"/>
      <sheetName val="4_2_1_마루높이_검토1"/>
      <sheetName val="4_일위대가2"/>
      <sheetName val="BOX_본체1"/>
      <sheetName val="PTVT_(MAU)1"/>
      <sheetName val="STEEL_BOX_단면설계(SEC_8)1"/>
      <sheetName val="6_이토처리시간1"/>
      <sheetName val="울진항공등화_내역서1"/>
      <sheetName val="영흥TL(UP,DOWN)_1"/>
      <sheetName val="일_위_대_가_표1"/>
      <sheetName val="1차_내역서1"/>
      <sheetName val="2000_052"/>
      <sheetName val="원내역서_그대로1"/>
      <sheetName val="1_3_1절점좌표2"/>
      <sheetName val="1_1설계기준2"/>
      <sheetName val="1_본부별2"/>
      <sheetName val="기초입력_DATA2"/>
      <sheetName val="재활용_악취_먼지DUCT산출2"/>
      <sheetName val="남양시작동자105노65기1_3화1_21"/>
      <sheetName val="관음목장(제출용)자105인97_51"/>
      <sheetName val="전체내역_(2)1"/>
      <sheetName val="Hyundai_Unit_cost_xls1"/>
      <sheetName val="TABLE_DB1"/>
      <sheetName val="쌍용_data_base1"/>
      <sheetName val="969910(_R)1"/>
      <sheetName val="1062-X방향_1"/>
      <sheetName val="5_정산서2"/>
      <sheetName val="PROJECT_BRIEF1"/>
      <sheetName val="4_장비손료2"/>
      <sheetName val="①idea_pipeline1"/>
      <sheetName val="IMP_통일양식1"/>
      <sheetName val="LYS_통일양식1"/>
      <sheetName val="Xunit_(단위환산)1"/>
      <sheetName val="유통기한_프로그램1"/>
      <sheetName val="경비_(1)1"/>
      <sheetName val="2F_회의실견적(5_14_일대)1"/>
      <sheetName val="단양_00_아파트-세부내역2"/>
      <sheetName val="VENDOR_LIST1"/>
      <sheetName val="단가_1"/>
      <sheetName val="108_수선비1"/>
      <sheetName val="MP_MOB1"/>
      <sheetName val="명일작업계획_(3)1"/>
      <sheetName val="내역서_(3)2"/>
      <sheetName val="산출양식_(2)2"/>
      <sheetName val="전체산출내역서갑(변경)_2"/>
      <sheetName val="A_터파기공2"/>
      <sheetName val="B_측·집2"/>
      <sheetName val="배(자·집)_(2)2"/>
      <sheetName val="2_01측·터·집2"/>
      <sheetName val="땅깍·수_(1-1)2"/>
      <sheetName val="0-52_2"/>
      <sheetName val="콘·다_(2)2"/>
      <sheetName val="기·집_(2)2"/>
      <sheetName val="콘·다_(3)2"/>
      <sheetName val="병원내역집계표_(2)2"/>
      <sheetName val="실행총괄_2"/>
      <sheetName val="[IL-3_XLSY갑지2"/>
      <sheetName val="4_일위대가목차2"/>
      <sheetName val="내역_ver1_02"/>
      <sheetName val="2000,9월_일위2"/>
      <sheetName val="1_노무비명세서(해동)2"/>
      <sheetName val="1_노무비명세서(토목)2"/>
      <sheetName val="2_노무비명세서(해동)2"/>
      <sheetName val="2_노무비명세서(수직보호망)2"/>
      <sheetName val="2_노무비명세서(난간대)2"/>
      <sheetName val="2_사진대지2"/>
      <sheetName val="3_사진대지2"/>
      <sheetName val="변압기_및_발전기_용량1"/>
      <sheetName val="조도계산서_(도서)1"/>
      <sheetName val="빌딩_안내1"/>
      <sheetName val="CABLE_(2)1"/>
      <sheetName val="G_R300경비1"/>
      <sheetName val="단가대비표_(3)1"/>
      <sheetName val="기성내역서(을)_(2)1"/>
      <sheetName val="1단계_(2)1"/>
      <sheetName val="2_1__노무비_평균단가산출1"/>
      <sheetName val="3_공사비(07년노임단가)1"/>
      <sheetName val="3_공사비(단가조사표)1"/>
      <sheetName val="3_공사비(물량산출표)1"/>
      <sheetName val="3_공사비(일위대가표목록)1"/>
      <sheetName val="3_공사비(일위대가표)1"/>
      <sheetName val="TRE_TABLE1"/>
      <sheetName val="Requirement(Work_Crew)1"/>
      <sheetName val="진입도로B_(2)1"/>
      <sheetName val="수목데이타_1"/>
      <sheetName val="2_냉난방설비공사1"/>
      <sheetName val="7_자동제어공사1"/>
      <sheetName val="중강당_내역1"/>
      <sheetName val="기초자료입력및_K치_확인1"/>
      <sheetName val="실행내역_1"/>
      <sheetName val="자재_단가_비교표(견적)1"/>
      <sheetName val="자재_단가_비교표1"/>
      <sheetName val="Bid_Summary1"/>
      <sheetName val="이동시_예상비용1"/>
      <sheetName val="Seg_1DE비용1"/>
      <sheetName val="Transit_비용_감가상각미포함1"/>
      <sheetName val="세골재__T2_변경_현황1"/>
      <sheetName val="내역서_(2)1"/>
      <sheetName val="전화공사_공량_및_집계표1"/>
      <sheetName val="참조_(2)1"/>
      <sheetName val="6__직접경비1"/>
      <sheetName val="대가_(보완)1"/>
      <sheetName val="3_자재비(총괄)1"/>
      <sheetName val="5호광장_(만점)2"/>
      <sheetName val="인천국제_(만점)_(2)2"/>
      <sheetName val="제조_경영1"/>
      <sheetName val="4_전기1"/>
      <sheetName val="노_무_비1"/>
      <sheetName val="미납품_현황1"/>
      <sheetName val="신설개소별_총집계표(동해-배전)1"/>
      <sheetName val="용선_C_L1"/>
      <sheetName val="전_체1"/>
      <sheetName val="흙막이B_(오산운암)1"/>
      <sheetName val="타이로드_흙막이1"/>
      <sheetName val="타이로드_흙막이(근입장2_5M)1"/>
      <sheetName val="타이로드(근입장2_5M)1"/>
      <sheetName val="pile_항타1"/>
      <sheetName val="pile_항타(디젤)1"/>
      <sheetName val="pile_항타_A1"/>
      <sheetName val="pile_항타_B1"/>
      <sheetName val="pile_항타_C1"/>
      <sheetName val="pile_인발1"/>
      <sheetName val="pile_인발_A1"/>
      <sheetName val="pile_인발_B1"/>
      <sheetName val="pile_인발_C1"/>
      <sheetName val="20TON_TRAILER1"/>
      <sheetName val="토류판_(2)1"/>
      <sheetName val="SHEET_PILE단가1"/>
      <sheetName val="전선_및_전선관1"/>
      <sheetName val="2_1외주1"/>
      <sheetName val="2_3노무1"/>
      <sheetName val="2_4자재1"/>
      <sheetName val="2_2장비1"/>
      <sheetName val="2_5경비1"/>
      <sheetName val="2_6수목대1"/>
      <sheetName val="3련_BOX1"/>
      <sheetName val="Div26_-_Elect"/>
      <sheetName val="Sight_n_M_H1"/>
      <sheetName val="매출요약(월별)_-년간1"/>
      <sheetName val="Piping_Design_Data1"/>
      <sheetName val="4_&amp;_10-inch,_CO2_Combo_&amp;_Sweep1"/>
      <sheetName val="설계기준_및_하중계산1"/>
      <sheetName val="1_䷨수장1"/>
      <sheetName val="4_뀴진설Ⳅ1"/>
      <sheetName val="전䰨선로_물량표1"/>
      <sheetName val="㶀대입찰_내역서1"/>
      <sheetName val="총괄집계_1"/>
      <sheetName val="kimre_scrubber1"/>
      <sheetName val="strut_type1"/>
      <sheetName val="한성교회_신축공사(050713)_CheckList1"/>
      <sheetName val="FRP_PIPING_일위대가1"/>
      <sheetName val="단가_및_재료비1"/>
      <sheetName val="함열량_db"/>
      <sheetName val="10_경제성분석"/>
      <sheetName val="기계_도급내역서"/>
      <sheetName val="-15_0"/>
      <sheetName val="고객사_관리_코드1"/>
      <sheetName val="사__업__비__수__지__예__산__서"/>
      <sheetName val="1차설계逷≙≙"/>
      <sheetName val="표__지"/>
      <sheetName val="cong_thuc_tinh_chi_tiet"/>
      <sheetName val="공내역_및_견적조건"/>
      <sheetName val="2_1"/>
      <sheetName val="Bảng_mã_VT"/>
      <sheetName val="Khoi_luong"/>
      <sheetName val="DonGia_chetao"/>
      <sheetName val="DonGia_VatTuLK"/>
      <sheetName val="표지_(3)5"/>
      <sheetName val="표지_(2)5"/>
      <sheetName val="교각집계_(2)5"/>
      <sheetName val="교각토공_(2)5"/>
      <sheetName val="교각철근_(2)5"/>
      <sheetName val="외주대비_-석축5"/>
      <sheetName val="외주대비-구조물_(2)5"/>
      <sheetName val="견적표지_(3)5"/>
      <sheetName val="_HIT-&gt;HMC_견적(3900)5"/>
      <sheetName val="일__위__대__가__목__록5"/>
      <sheetName val="1공구_건정토건_토공6"/>
      <sheetName val="1공구_건정토건_철콘6"/>
      <sheetName val="도급표지_6"/>
      <sheetName val="도급표지__(4)6"/>
      <sheetName val="부대표지_(4)6"/>
      <sheetName val="도급표지__(3)6"/>
      <sheetName val="부대표지_(3)6"/>
      <sheetName val="도급표지__(2)6"/>
      <sheetName val="부대표지_(2)6"/>
      <sheetName val="토__목6"/>
      <sheetName val="조__경6"/>
      <sheetName val="전_기6"/>
      <sheetName val="건__축6"/>
      <sheetName val="보도내역_(3)6"/>
      <sheetName val="준검_내역서6"/>
      <sheetName val="내역(최종본4_5)6"/>
      <sheetName val="1_수인터널6"/>
      <sheetName val="설_계6"/>
      <sheetName val="입출재고현황_(2)5"/>
      <sheetName val="6PILE__(돌출)6"/>
      <sheetName val="2_대외공문6"/>
      <sheetName val="AS포장복구_6"/>
      <sheetName val="6__안전관리비8"/>
      <sheetName val="HRSG_SMALL072205"/>
      <sheetName val="교각토공__2_5"/>
      <sheetName val="3_공통공사대비5"/>
      <sheetName val="97년_추정5"/>
      <sheetName val="8_현장관리비4"/>
      <sheetName val="7_안전관리비4"/>
      <sheetName val="하도내역_(철콘)4"/>
      <sheetName val="조건표_(2)4"/>
      <sheetName val="목차_4"/>
      <sheetName val="7__현장관리비_4"/>
      <sheetName val="노무비_근거4"/>
      <sheetName val="임율_Data4"/>
      <sheetName val="1_설계기준4"/>
      <sheetName val="BSD_(2)5"/>
      <sheetName val="2차전체변경예정_(2)4"/>
      <sheetName val="단면_(2)4"/>
      <sheetName val="1_취수장5"/>
      <sheetName val="8_PILE__(돌출)4"/>
      <sheetName val="토공유동표(전체_당초)4"/>
      <sheetName val="1__설계조건_2_단면가정_3__하중계산5"/>
      <sheetName val="DATA_입력란5"/>
      <sheetName val="구조______3"/>
      <sheetName val="현장관리비_산출내역5"/>
      <sheetName val="b_balju_(2)4"/>
      <sheetName val="노무비_3"/>
      <sheetName val="화재_탐지_설비3"/>
      <sheetName val="Customer_Databas3"/>
      <sheetName val="실행내역서_5"/>
      <sheetName val="4_LINE3"/>
      <sheetName val="7_th3"/>
      <sheetName val="_갑지3"/>
      <sheetName val="0_0ControlSheet6"/>
      <sheetName val="0_1keyAssumption6"/>
      <sheetName val="4_내진설계5"/>
      <sheetName val="Sheet1_(2)5"/>
      <sheetName val="4_경비_5_영업외수지3"/>
      <sheetName val="_견적서3"/>
      <sheetName val="4_일위대가집계3"/>
      <sheetName val="1_설계조건5"/>
      <sheetName val="내역서_제출3"/>
      <sheetName val="A_LINE3"/>
      <sheetName val="장비당단가_(1)4"/>
      <sheetName val="Sheet2_(2)4"/>
      <sheetName val="96보완계획7_125"/>
      <sheetName val="전차선로_물량표5"/>
      <sheetName val="부대입찰_내역서5"/>
      <sheetName val="3BL공동구_수량5"/>
      <sheetName val="노원열병합__건축공사기성내역서5"/>
      <sheetName val="_총괄표5"/>
      <sheetName val="2_고용보험료산출근거5"/>
      <sheetName val="제잡비_xls5"/>
      <sheetName val="인건비_5"/>
      <sheetName val="콤보박스와_리스트박스의_연결5"/>
      <sheetName val="현장별계약현황('98_10_31)5"/>
      <sheetName val="토공(우물통,기타)_5"/>
      <sheetName val="플랜트_설치5"/>
      <sheetName val="원가계산_(2)5"/>
      <sheetName val="Eq__Mobilization5"/>
      <sheetName val="2000년_공정표3"/>
      <sheetName val="수_량_명_세_서_-_14"/>
      <sheetName val="광통신_견적내역서13"/>
      <sheetName val="할증_3"/>
      <sheetName val="unit_43"/>
      <sheetName val="별표_4"/>
      <sheetName val="2_건축4"/>
      <sheetName val="공정표_4"/>
      <sheetName val="설내역서_4"/>
      <sheetName val="프라임_강변역(4,236)3"/>
      <sheetName val="내___역3"/>
      <sheetName val="집_계_표3"/>
      <sheetName val="5_2코핑3"/>
      <sheetName val="배수공_시멘트_및_골재량_산출3"/>
      <sheetName val="7_PILE__(돌출)3"/>
      <sheetName val="P_M_별3"/>
      <sheetName val="CIP_공사4"/>
      <sheetName val="수량산출서_갑지3"/>
      <sheetName val="DATA_입력부3"/>
      <sheetName val="5__현장관리비(new)_3"/>
      <sheetName val="방배동내역_(총괄)3"/>
      <sheetName val="간_지13"/>
      <sheetName val="5__현장관리비_new__3"/>
      <sheetName val="Temporary_Mooring3"/>
      <sheetName val="중기조종사_단위단가4"/>
      <sheetName val="총_원가계산3"/>
      <sheetName val="일위대가_(PM)2"/>
      <sheetName val="2_교량(신설)3"/>
      <sheetName val="EQUIP_LIST3"/>
      <sheetName val="2_2_오피스텔(12~32F)3"/>
      <sheetName val="일위대가_집계표3"/>
      <sheetName val="중기쥰종사_단위단가2"/>
      <sheetName val="6__안전관리비9"/>
      <sheetName val="자__재3"/>
      <sheetName val="개인별_순위표3"/>
      <sheetName val="CM_13"/>
      <sheetName val="기술부_VENDOR_LIST3"/>
      <sheetName val="단계별내역_(2)3"/>
      <sheetName val="제출내역_(2)3"/>
      <sheetName val="2_2_띠장의_설계3"/>
      <sheetName val="1-1_현장정리2"/>
      <sheetName val="1-2_토공2"/>
      <sheetName val="1-3_WMM,GSB2"/>
      <sheetName val="1-4_BITUMINOUS_COURSE2"/>
      <sheetName val="1-5_BOX_CULVERTS2"/>
      <sheetName val="1-6_BRIDGE2"/>
      <sheetName val="1-7_DRAINAGE2"/>
      <sheetName val="1-8_TRAFFIC2"/>
      <sheetName val="1-9_MISCELLANEOUS2"/>
      <sheetName val="1-10_ELECTRICAL2"/>
      <sheetName val="1-12_도급외항목2"/>
      <sheetName val="9_1지하2층하부보3"/>
      <sheetName val="4_2_1_마루높이_검토2"/>
      <sheetName val="4_일위대가3"/>
      <sheetName val="BOX_본체2"/>
      <sheetName val="PTVT_(MAU)2"/>
      <sheetName val="2000_053"/>
      <sheetName val="원내역서_그대로2"/>
      <sheetName val="1_3_1절점좌표3"/>
      <sheetName val="1_1설계기준3"/>
      <sheetName val="1_본부별3"/>
      <sheetName val="기초입력_DATA3"/>
      <sheetName val="재활용_악취_먼지DUCT산출3"/>
      <sheetName val="남양시작동자105노65기1_3화1_22"/>
      <sheetName val="관음목장(제출용)자105인97_52"/>
      <sheetName val="전체내역_(2)2"/>
      <sheetName val="Hyundai_Unit_cost_xls2"/>
      <sheetName val="TABLE_DB2"/>
      <sheetName val="쌍용_data_base2"/>
      <sheetName val="969910(_R)2"/>
      <sheetName val="1062-X방향_2"/>
      <sheetName val="5_정산서3"/>
      <sheetName val="PROJECT_BRIEF2"/>
      <sheetName val="4_장비손료3"/>
      <sheetName val="①idea_pipeline2"/>
      <sheetName val="IMP_통일양식2"/>
      <sheetName val="LYS_통일양식2"/>
      <sheetName val="Xunit_(단위환산)2"/>
      <sheetName val="유통기한_프로그램2"/>
      <sheetName val="STEEL_BOX_단면설계(SEC_8)2"/>
      <sheetName val="6_이토처리시간2"/>
      <sheetName val="울진항공등화_내역서2"/>
      <sheetName val="영흥TL(UP,DOWN)_2"/>
      <sheetName val="일_위_대_가_표2"/>
      <sheetName val="1차_내역서2"/>
      <sheetName val="경비_(1)2"/>
      <sheetName val="2F_회의실견적(5_14_일대)2"/>
      <sheetName val="단양_00_아파트-세부내역3"/>
      <sheetName val="VENDOR_LIST2"/>
      <sheetName val="단가_2"/>
      <sheetName val="108_수선비2"/>
      <sheetName val="MP_MOB2"/>
      <sheetName val="명일작업계획_(3)2"/>
      <sheetName val="Div26_-_Elect1"/>
      <sheetName val="내역서_(3)3"/>
      <sheetName val="산출양식_(2)3"/>
      <sheetName val="전체산출내역서갑(변경)_3"/>
      <sheetName val="A_터파기공3"/>
      <sheetName val="B_측·집3"/>
      <sheetName val="배(자·집)_(2)3"/>
      <sheetName val="2_01측·터·집3"/>
      <sheetName val="땅깍·수_(1-1)3"/>
      <sheetName val="0-52_3"/>
      <sheetName val="콘·다_(2)3"/>
      <sheetName val="기·집_(2)3"/>
      <sheetName val="콘·다_(3)3"/>
      <sheetName val="병원내역집계표_(2)3"/>
      <sheetName val="실행총괄_3"/>
      <sheetName val="[IL-3_XLSY갑지3"/>
      <sheetName val="4_일위대가목차3"/>
      <sheetName val="내역_ver1_03"/>
      <sheetName val="2000,9월_일위3"/>
      <sheetName val="1_노무비명세서(해동)3"/>
      <sheetName val="1_노무비명세서(토목)3"/>
      <sheetName val="2_노무비명세서(해동)3"/>
      <sheetName val="2_노무비명세서(수직보호망)3"/>
      <sheetName val="2_노무비명세서(난간대)3"/>
      <sheetName val="2_사진대지3"/>
      <sheetName val="3_사진대지3"/>
      <sheetName val="변압기_및_발전기_용량2"/>
      <sheetName val="조도계산서_(도서)2"/>
      <sheetName val="빌딩_안내2"/>
      <sheetName val="CABLE_(2)2"/>
      <sheetName val="G_R300경비2"/>
      <sheetName val="단가대비표_(3)2"/>
      <sheetName val="기성내역서(을)_(2)2"/>
      <sheetName val="1단계_(2)2"/>
      <sheetName val="2_1__노무비_평균단가산출2"/>
      <sheetName val="3_공사비(07년노임단가)2"/>
      <sheetName val="3_공사비(단가조사표)2"/>
      <sheetName val="3_공사비(물량산출표)2"/>
      <sheetName val="3_공사비(일위대가표목록)2"/>
      <sheetName val="3_공사비(일위대가표)2"/>
      <sheetName val="TRE_TABLE2"/>
      <sheetName val="Requirement(Work_Crew)2"/>
      <sheetName val="진입도로B_(2)2"/>
      <sheetName val="수목데이타_2"/>
      <sheetName val="2_냉난방설비공사2"/>
      <sheetName val="7_자동제어공사2"/>
      <sheetName val="중강당_내역2"/>
      <sheetName val="기초자료입력및_K치_확인2"/>
      <sheetName val="실행내역_2"/>
      <sheetName val="자재_단가_비교표(견적)2"/>
      <sheetName val="자재_단가_비교표2"/>
      <sheetName val="Bid_Summary2"/>
      <sheetName val="이동시_예상비용2"/>
      <sheetName val="Seg_1DE비용2"/>
      <sheetName val="Transit_비용_감가상각미포함2"/>
      <sheetName val="세골재__T2_변경_현황2"/>
      <sheetName val="내역서_(2)2"/>
      <sheetName val="전화공사_공량_및_집계표2"/>
      <sheetName val="참조_(2)2"/>
      <sheetName val="6__직접경비2"/>
      <sheetName val="대가_(보완)2"/>
      <sheetName val="3_자재비(총괄)2"/>
      <sheetName val="5호광장_(만점)3"/>
      <sheetName val="인천국제_(만점)_(2)3"/>
      <sheetName val="제조_경영2"/>
      <sheetName val="4_전기2"/>
      <sheetName val="노_무_비2"/>
      <sheetName val="미납품_현황2"/>
      <sheetName val="신설개소별_총집계표(동해-배전)2"/>
      <sheetName val="용선_C_L2"/>
      <sheetName val="전_체2"/>
      <sheetName val="흙막이B_(오산운암)2"/>
      <sheetName val="타이로드_흙막이2"/>
      <sheetName val="타이로드_흙막이(근입장2_5M)2"/>
      <sheetName val="타이로드(근입장2_5M)2"/>
      <sheetName val="pile_항타2"/>
      <sheetName val="pile_항타(디젤)2"/>
      <sheetName val="pile_항타_A2"/>
      <sheetName val="pile_항타_B2"/>
      <sheetName val="pile_항타_C2"/>
      <sheetName val="pile_인발2"/>
      <sheetName val="pile_인발_A2"/>
      <sheetName val="pile_인발_B2"/>
      <sheetName val="pile_인발_C2"/>
      <sheetName val="20TON_TRAILER2"/>
      <sheetName val="토류판_(2)2"/>
      <sheetName val="SHEET_PILE단가2"/>
      <sheetName val="전선_및_전선관2"/>
      <sheetName val="2_1외주2"/>
      <sheetName val="2_3노무2"/>
      <sheetName val="2_4자재2"/>
      <sheetName val="2_2장비2"/>
      <sheetName val="2_5경비2"/>
      <sheetName val="2_6수목대2"/>
      <sheetName val="3련_BOX2"/>
      <sheetName val="Sight_n_M_H2"/>
      <sheetName val="매출요약(월별)_-년간2"/>
      <sheetName val="Piping_Design_Data2"/>
      <sheetName val="4_&amp;_10-inch,_CO2_Combo_&amp;_Sweep2"/>
      <sheetName val="설계기준_및_하중계산2"/>
      <sheetName val="1_䷨수장2"/>
      <sheetName val="4_뀴진설Ⳅ2"/>
      <sheetName val="전䰨선로_물량표2"/>
      <sheetName val="㶀대입찰_내역서2"/>
      <sheetName val="모선자재_집계표1"/>
      <sheetName val="재료의_할증1"/>
      <sheetName val="총괄집계_2"/>
      <sheetName val="kimre_scrubber2"/>
      <sheetName val="strut_type2"/>
      <sheetName val="한성교회_신축공사(050713)_CheckList2"/>
      <sheetName val="FRP_PIPING_일위대가2"/>
      <sheetName val="단가_및_재료비2"/>
      <sheetName val="내역서_1"/>
      <sheetName val="함열량_db1"/>
      <sheetName val="10_경제성분석1"/>
      <sheetName val="기계_도급내역서1"/>
      <sheetName val="-15_01"/>
      <sheetName val="고객사_관리_코드2"/>
      <sheetName val="사__업__비__수__지__예__산__서1"/>
      <sheetName val="표__지1"/>
      <sheetName val="D1_2_COF모듈자재_입출재고_(B급)1"/>
      <sheetName val="cong_thuc_tinh_chi_tiet1"/>
      <sheetName val="공내역_및_견적조건1"/>
      <sheetName val="2_11"/>
      <sheetName val="Bảng_mã_VT1"/>
      <sheetName val="Khoi_luong1"/>
      <sheetName val="DonGia_chetao1"/>
      <sheetName val="DonGia_VatTuLK1"/>
      <sheetName val="Level-DATA"/>
      <sheetName val="Fr Revit"/>
      <sheetName val="NSA Summary"/>
      <sheetName val="FitOutConfCentre"/>
      <sheetName val="Fr_Revit"/>
      <sheetName val="NSA_Summary"/>
      <sheetName val="Fr_Revit1"/>
      <sheetName val="NSA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sheetData sheetId="2401"/>
      <sheetData sheetId="2402"/>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 val="재료비"/>
      <sheetName val="노무비"/>
      <sheetName val="교통대책내역"/>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2000년1차"/>
      <sheetName val="2000전체분"/>
      <sheetName val="집계표"/>
      <sheetName val="투찰내역"/>
      <sheetName val="교통대책내역"/>
      <sheetName val="조경일람"/>
      <sheetName val="BID"/>
      <sheetName val="내역서"/>
      <sheetName val="SLAB데이터"/>
      <sheetName val="단가일람"/>
      <sheetName val="99총공사내역서"/>
      <sheetName val="간접1"/>
      <sheetName val="부대공사비"/>
      <sheetName val="퍼스트"/>
      <sheetName val="차액보증"/>
      <sheetName val="#REF"/>
      <sheetName val="지질조사"/>
      <sheetName val="CALCULATION"/>
      <sheetName val="조명일위"/>
      <sheetName val="약품공급2"/>
      <sheetName val="C1ㅇ"/>
      <sheetName val="MOTOR"/>
      <sheetName val="N賃率-職"/>
      <sheetName val="노임"/>
      <sheetName val="정부노임단가"/>
      <sheetName val="접지수량"/>
      <sheetName val="sheet1"/>
      <sheetName val="Total 단위경유량집계"/>
      <sheetName val="원가계산서"/>
      <sheetName val="RE9604"/>
      <sheetName val="조명시설"/>
      <sheetName val="기본단가표"/>
      <sheetName val="재료집계표"/>
      <sheetName val="기계경비(시간당)"/>
      <sheetName val="실행내역"/>
      <sheetName val="준검 내역서"/>
      <sheetName val="전체제잡비"/>
      <sheetName val="단가"/>
      <sheetName val="내역(원안-대안)"/>
      <sheetName val="마산월령동골조물량변경"/>
      <sheetName val="제경비"/>
      <sheetName val="금액내역서"/>
      <sheetName val="실행철강하도"/>
      <sheetName val="DANGA"/>
      <sheetName val="일위대가"/>
      <sheetName val="설계조건"/>
      <sheetName val="항목(1)"/>
      <sheetName val="총괄표"/>
      <sheetName val="1,2공구원가계산서"/>
      <sheetName val="2공구산출내역"/>
      <sheetName val="1공구산출내역서"/>
      <sheetName val="내역서(전기)"/>
      <sheetName val="교각1"/>
      <sheetName val="산근"/>
      <sheetName val="건축내역"/>
      <sheetName val="하남내역"/>
      <sheetName val="노임단가"/>
      <sheetName val="SIL98"/>
      <sheetName val="배수공"/>
      <sheetName val="5회토적"/>
      <sheetName val="DB"/>
      <sheetName val="구조물공"/>
      <sheetName val="부대공"/>
      <sheetName val="토공"/>
      <sheetName val="포장공"/>
      <sheetName val="토공유동표(전체.당초)"/>
      <sheetName val="총공사내역서"/>
      <sheetName val="품셈TABLE"/>
      <sheetName val="이형관"/>
      <sheetName val="당진1,2호기전선관설치및접지4차공사내역서-을지"/>
      <sheetName val="기계내역서"/>
      <sheetName val="1001"/>
      <sheetName val="공사개요"/>
      <sheetName val="매입세율"/>
      <sheetName val="적점"/>
      <sheetName val="NYS"/>
      <sheetName val="잡철물"/>
      <sheetName val="관급"/>
      <sheetName val="자재일람"/>
      <sheetName val="기계경비일람"/>
      <sheetName val="대포2교접속"/>
      <sheetName val="천방교접속"/>
      <sheetName val="내역(중앙)"/>
      <sheetName val="수량산출서"/>
      <sheetName val="단위단가"/>
      <sheetName val="1.수인터널"/>
      <sheetName val="예산서"/>
      <sheetName val="일반공사"/>
      <sheetName val="현장설명"/>
      <sheetName val="일위목록"/>
      <sheetName val="요율"/>
      <sheetName val="DATA"/>
      <sheetName val="I.설계조건"/>
      <sheetName val="산출근거"/>
      <sheetName val="표  지"/>
      <sheetName val="설비2차"/>
      <sheetName val="공사비예산서(토목분)"/>
      <sheetName val="을-ATYPE"/>
      <sheetName val="제1호단위수량"/>
      <sheetName val="예가내역서"/>
      <sheetName val="전기"/>
      <sheetName val="현장지지물물량"/>
      <sheetName val="자재단가비교표"/>
      <sheetName val="BH-1 (2)"/>
      <sheetName val="hvac(제어동)"/>
      <sheetName val="결재갑지"/>
      <sheetName val="조도계산서 (도서)"/>
      <sheetName val="자료"/>
      <sheetName val="도급"/>
      <sheetName val="단가대비표"/>
      <sheetName val="기초일위"/>
      <sheetName val="시설일위"/>
      <sheetName val="관리비비계상"/>
      <sheetName val="경비2내역"/>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작성방법"/>
      <sheetName val="참조-(1)"/>
      <sheetName val="원가계산서구조조정"/>
      <sheetName val="오저간내역서"/>
      <sheetName val="터파기및재료"/>
      <sheetName val="인원계획"/>
      <sheetName val="타공종이기"/>
      <sheetName val="코드표"/>
      <sheetName val="1.설계조건"/>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공문"/>
      <sheetName val="앉음벽 (2)"/>
      <sheetName val="6호기"/>
      <sheetName val="001"/>
      <sheetName val="일반부표"/>
      <sheetName val="ancillary"/>
      <sheetName val="금융비용"/>
      <sheetName val="우수관매설및 우수받이"/>
      <sheetName val="접지1종"/>
      <sheetName val="조경"/>
      <sheetName val="문학간접"/>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11.산출(전열)"/>
      <sheetName val="6.산출(동력)"/>
      <sheetName val="7.산출(TRAY)"/>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현금예금"/>
      <sheetName val="재료비"/>
      <sheetName val="보고서 기기리스트"/>
      <sheetName val="3련 BOX"/>
      <sheetName val="단가산출"/>
      <sheetName val="견적조건"/>
      <sheetName val="토목주소"/>
      <sheetName val="분뇨"/>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요율표"/>
      <sheetName val="현장실사자료"/>
      <sheetName val=" FURNACE현설"/>
      <sheetName val="97 사업추정(WEKI)"/>
      <sheetName val="10공-_x0000_Ԁ"/>
      <sheetName val="단양 00 아파트-세부내역"/>
      <sheetName val="중기조종사 단위단가"/>
      <sheetName val="종단계산"/>
      <sheetName val="수량계산"/>
      <sheetName val="일위산출"/>
      <sheetName val="용산1(해보)"/>
      <sheetName val="인적사항(누적)"/>
      <sheetName val="수량산출목록표"/>
      <sheetName val="2.단면가정 (양곡1교)"/>
      <sheetName val="단가비교표_공통1"/>
      <sheetName val="05년 상"/>
      <sheetName val="영흥TL(UP,DOWN) "/>
      <sheetName val="8.PILE  (돌출)"/>
      <sheetName val="제1영업소"/>
      <sheetName val="제2영업소"/>
      <sheetName val="제3영업소"/>
      <sheetName val="하조서"/>
      <sheetName val="ITB COST"/>
      <sheetName val="2002상반기노임기준"/>
      <sheetName val="매입"/>
      <sheetName val="4.2.1 마루높이 검토"/>
      <sheetName val="직접뀀鞖/_x0000_"/>
      <sheetName val="10"/>
      <sheetName val="12"/>
      <sheetName val="13"/>
      <sheetName val="14"/>
      <sheetName val="15"/>
      <sheetName val="16"/>
      <sheetName val="3"/>
      <sheetName val="4"/>
      <sheetName val="5"/>
      <sheetName val="6"/>
      <sheetName val="8"/>
      <sheetName val="9"/>
      <sheetName val="토공(완충)"/>
      <sheetName val="표지 (2)"/>
      <sheetName val=" 견적서"/>
      <sheetName val="개요2"/>
      <sheetName val="건축공사집계"/>
      <sheetName val="내역_verᔈ_x0000__x0000_"/>
      <sheetName val="계산_x0000__x0000_"/>
      <sheetName val="램머"/>
      <sheetName val="1,2,3,4_x0000__x0000_界Þ多⽬"/>
      <sheetName val="1,2,3,4_x0005__x0000__x0000__x0000__x0000_"/>
      <sheetName val="설계예산서(2_소천우회토목)"/>
      <sheetName val="투찰(하수)"/>
      <sheetName val="수토공단위당"/>
      <sheetName val="부안변전"/>
      <sheetName val="구조물터파기수량집계"/>
      <sheetName val="일위집계"/>
      <sheetName val="Data&amp;Result"/>
      <sheetName val="제수문집계"/>
      <sheetName val="LD"/>
      <sheetName val="학익동신동아5차CD365"/>
      <sheetName val="기타#9"/>
      <sheetName val="2000.05"/>
      <sheetName val="매출그래프"/>
      <sheetName val="단가산출(T)"/>
      <sheetName val="신대방33(적용)"/>
      <sheetName val="SEX"/>
      <sheetName val="Quantity"/>
      <sheetName val="125x125"/>
      <sheetName val="일위대㐀븁"/>
      <sheetName val="일위대"/>
      <sheetName val="주bea?"/>
      <sheetName val="6동"/>
      <sheetName val="설변단가적용현황"/>
      <sheetName val="변경내역서"/>
      <sheetName val="사진첩"/>
      <sheetName val="8.설치품셈"/>
      <sheetName val="산출근거#2-3"/>
      <sheetName val="설계명세"/>
      <sheetName val="수량산출서 갑지"/>
      <sheetName val="품셈 "/>
      <sheetName val="음성cable"/>
      <sheetName val="M-EMS GP-570(BIT)"/>
      <sheetName val="시운전"/>
      <sheetName val="시운전绸7"/>
      <sheetName val="TABLE DB"/>
      <sheetName val="쌍용 data base"/>
      <sheetName val="6_산출닑⾱_x0005__x0000_"/>
      <sheetName val="보활"/>
      <sheetName val="집행(2-1)"/>
      <sheetName val="장문교(대전)"/>
      <sheetName val="3련_B䀀㽚"/>
      <sheetName val="6__안전관慨⻥"/>
      <sheetName val="4. VOs summary"/>
      <sheetName val="예총"/>
      <sheetName val="TOSHIBA-Structure"/>
      <sheetName val="장비코드표 050601"/>
      <sheetName val="2007년 생산1부장비"/>
      <sheetName val="2008년 생산부전장비코드"/>
      <sheetName val="DDB부 장비 관리현황"/>
      <sheetName val="Xunit (단위환산)"/>
      <sheetName val="재료할증"/>
      <sheetName val="design_crit_x0000__x0000__x0005__x0000_"/>
      <sheetName val="내역서 제출"/>
      <sheetName val="정리계槜〚_x0000__x0000_䇀"/>
      <sheetName val="업체별기성내역"/>
      <sheetName val="미장"/>
      <sheetName val="철골"/>
      <sheetName val="일반수량총괄집계"/>
      <sheetName val="단가시흥"/>
      <sheetName val="Chiet tinh dz35"/>
      <sheetName val="RATE"/>
      <sheetName val="뚝토공"/>
      <sheetName val="공량·_x0000__x0000_"/>
      <sheetName val="공량×"/>
      <sheetName val="돈암사업"/>
      <sheetName val="DATA LISTS"/>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직접뀀鞖/_x0000_"/>
      <sheetName val="[입찰안.xls][입찰안.xls]직접뀀鞖/_x0000_"/>
      <sheetName val="마감산출"/>
      <sheetName val="Front"/>
      <sheetName val="오동"/>
      <sheetName val="대조"/>
      <sheetName val="나한"/>
      <sheetName val="참조표"/>
      <sheetName val="품셈총괄표"/>
      <sheetName val="보고"/>
      <sheetName val="계정1"/>
      <sheetName val="공사비증감"/>
      <sheetName val="VXXXXXXX"/>
      <sheetName val="9GNG운¼"/>
      <sheetName val="ASP"/>
      <sheetName val="원_x0000__x0000_"/>
      <sheetName val="설원"/>
      <sheetName val="토공_total"/>
      <sheetName val="공기압舓⿫"/>
      <sheetName val="기성(1차)_"/>
      <sheetName val="자재기성 신청서.xlsx"/>
      <sheetName val="plan&amp;section_of__x0000__x0000__x0005__x0000_冰﹢Ƚ_x0000__x0000__x0000_"/>
      <sheetName val="Bảng mã VT"/>
      <sheetName val="시약"/>
      <sheetName val="전기2005"/>
      <sheetName val="통신2005"/>
      <sheetName val="pile_bearing_capa_&amp;_¬웰ﾕ쀀_x0005_"/>
      <sheetName val="pile_bearing_capa_&amp;_¬웰ﾕ_x0000_ﳪ_x0005_"/>
      <sheetName val="소포내역_x0000__x0000__x0005__x0000_"/>
      <sheetName val="0.목록1"/>
      <sheetName val="공기압¬_x0000_Ԁ"/>
      <sheetName val="내역(인테리어 실내)(도급)"/>
      <sheetName val="내역(인테리어 실외)(도급)"/>
      <sheetName val="3련_Bꨀ덽"/>
      <sheetName val="working_load_at０ʵŚÃ堠ᴕ_x0000__x0000__x0000__x0000__x0000__x0000_"/>
      <sheetName val="조도계산서Å_x0000_Ԁ_x0000__x0000_"/>
      <sheetName val="조도계산서Å_x0000_Ԁ_x0000_耀"/>
      <sheetName val="간접비 총괄표"/>
      <sheetName val="공사비예"/>
      <sheetName val="b_balju_cho"/>
      <sheetName val="예산M12A"/>
      <sheetName val="총괄집계표"/>
      <sheetName val="자재대"/>
      <sheetName val="가로등내역서"/>
      <sheetName val="납부서"/>
      <sheetName val="7월11일"/>
      <sheetName val="공사비예산서"/>
      <sheetName val="단_x0005__x0000_"/>
      <sheetName val="빗물받이(910-510-410)"/>
      <sheetName val="배수로집계"/>
      <sheetName val="조직관리비"/>
      <sheetName val="수선비"/>
      <sheetName val="원가명세"/>
      <sheetName val="사발차명세표"/>
      <sheetName val="손익"/>
      <sheetName val="분개장·원장"/>
      <sheetName val="일위대가(집계_x0000_"/>
      <sheetName val="CONCRETE"/>
      <sheetName val="현우실적"/>
      <sheetName val="세부내역서"/>
      <sheetName val="자단"/>
      <sheetName val="外構・目次"/>
      <sheetName val="工場棟・目次"/>
      <sheetName val="事務棟・目次"/>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電気設備表"/>
      <sheetName val="预算"/>
      <sheetName val="받을어음"/>
      <sheetName val="시작"/>
      <sheetName val="투자자산"/>
      <sheetName val="대손상각"/>
      <sheetName val="Translation"/>
      <sheetName val="D &amp; W sizes"/>
      <sheetName val="単価表"/>
      <sheetName val="Gia vat tu"/>
      <sheetName val="DI_ESTI"/>
      <sheetName val="dtct cong"/>
      <sheetName val="(원)기흥상갈"/>
      <sheetName val="참고자료"/>
      <sheetName val="현장경비(공사금액별)"/>
      <sheetName val="발주내역"/>
      <sheetName val="H-PILE수량집계"/>
      <sheetName val="HS"/>
      <sheetName val="DGCT (01)"/>
      <sheetName val="아파트_"/>
      <sheetName val="Xunit_(단위환산)"/>
      <sheetName val="장비코드표_050601"/>
      <sheetName val="2007년_생산1부장비"/>
      <sheetName val="2008년_생산부전장비코드"/>
      <sheetName val="DDB부_장비_관리현황"/>
      <sheetName val="NOTE"/>
      <sheetName val="LEGEND"/>
      <sheetName val="SCOPE OF WORK"/>
      <sheetName val="IBASE"/>
      <sheetName val="Chi tiet"/>
      <sheetName val="FitOutConfCentre"/>
      <sheetName val="BG"/>
      <sheetName val="nhôm 1,2mm"/>
      <sheetName val="nhôm 1,4mm"/>
      <sheetName val="01. DATA"/>
      <sheetName val="1,2,3,4"/>
      <sheetName val="NM2"/>
      <sheetName val="NW1"/>
      <sheetName val="NW2"/>
      <sheetName val="PW3"/>
      <sheetName val="PW4"/>
      <sheetName val="SC1"/>
      <sheetName val="DNW"/>
      <sheetName val="N+"/>
      <sheetName val="NE"/>
      <sheetName val="P+"/>
      <sheetName val="PM"/>
      <sheetName val="PE"/>
      <sheetName val="So sanh"/>
      <sheetName val="주bea_"/>
      <sheetName val="만봉용지매수비(총괄)"/>
      <sheetName val="DHEQ㧈讄䰀漐"/>
      <sheetName val="부안일위"/>
      <sheetName val="정리계槜で_x0000__x0000_ｐ"/>
      <sheetName val="정리계槜で_x0000__x0000_㟠"/>
      <sheetName val="물가시세"/>
      <sheetName val="토공집계표"/>
      <sheetName val="cal1"/>
      <sheetName val="bqmpaloc"/>
      <sheetName val="식재"/>
      <sheetName val="시설물"/>
      <sheetName val="식재출력용"/>
      <sheetName val="유지관리"/>
      <sheetName val="[입찰안.xls][입찰안.xls][입찰안.xls]B__2"/>
      <sheetName val="[입찰안.xls][입찰안.xls][입찰안.xls]B__3"/>
      <sheetName val="갑지_을지"/>
      <sheetName val="2-2_매출분석"/>
      <sheetName val="설명서_"/>
      <sheetName val="유효폭의_계산"/>
      <sheetName val="STEEL_BOX_단면설계(SEC_8)"/>
      <sheetName val="미납품_현황"/>
      <sheetName val="05년_상"/>
      <sheetName val="영흥TL(UP,DOWN)_"/>
      <sheetName val="단양_00_아파트-세부내역"/>
      <sheetName val="2_단면가정_(양곡1교)"/>
      <sheetName val="자격_땡겨오기"/>
      <sheetName val="갑지_설계_내역서"/>
      <sheetName val="표지_(2)"/>
      <sheetName val="ITB_COST"/>
      <sheetName val="8_PILE__(돌출)"/>
      <sheetName val="1_내역(청_하역장전등)"/>
      <sheetName val="4_2_1_마루높이_검토"/>
      <sheetName val="수량산출서_갑지"/>
      <sheetName val="_견적서"/>
      <sheetName val="내역서_제출"/>
      <sheetName val="장비가동"/>
      <sheetName val="적산"/>
      <sheetName val="발주A"/>
      <sheetName val="[입찰안.xls][입찰안.xls][입찰안.xls]B__7"/>
      <sheetName val="[입찰안.xls][입찰안.xls][입찰안.xls]B__5"/>
      <sheetName val="[입찰안.xls][입찰안.xls][입찰안.xls]B__4"/>
      <sheetName val="[입찰안.xls][입찰안.xls][입찰안.xls]B__6"/>
      <sheetName val="전기혼잡제경⻉ⴋԯ_x0000_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sheetData sheetId="687"/>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sheetData sheetId="1553"/>
      <sheetData sheetId="1554"/>
      <sheetData sheetId="1555"/>
      <sheetData sheetId="1556"/>
      <sheetData sheetId="1557"/>
      <sheetData sheetId="1558"/>
      <sheetData sheetId="1559"/>
      <sheetData sheetId="1560"/>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sheetData sheetId="1579"/>
      <sheetData sheetId="1580"/>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sheetData sheetId="1914"/>
      <sheetData sheetId="1915"/>
      <sheetData sheetId="1916"/>
      <sheetData sheetId="1917"/>
      <sheetData sheetId="1918"/>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sheetData sheetId="1953" refreshError="1"/>
      <sheetData sheetId="1954" refreshError="1"/>
      <sheetData sheetId="1955" refreshError="1"/>
      <sheetData sheetId="1956" refreshError="1"/>
      <sheetData sheetId="1957" refreshError="1"/>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refreshError="1"/>
      <sheetData sheetId="1981" refreshError="1"/>
      <sheetData sheetId="1982" refreshError="1"/>
      <sheetData sheetId="1983"/>
      <sheetData sheetId="1984"/>
      <sheetData sheetId="1985"/>
      <sheetData sheetId="1986"/>
      <sheetData sheetId="1987"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N42"/>
  <sheetViews>
    <sheetView showZeros="0" tabSelected="1" view="pageBreakPreview" zoomScaleNormal="100" zoomScaleSheetLayoutView="100" workbookViewId="0"/>
  </sheetViews>
  <sheetFormatPr defaultColWidth="9.44140625" defaultRowHeight="18" customHeight="1"/>
  <cols>
    <col min="1" max="2" width="3.33203125" style="1" customWidth="1"/>
    <col min="3" max="3" width="11" style="1" customWidth="1"/>
    <col min="4" max="4" width="6.6640625" style="1" bestFit="1" customWidth="1"/>
    <col min="5" max="5" width="3" style="1" customWidth="1"/>
    <col min="6" max="6" width="16.109375" style="1" bestFit="1" customWidth="1"/>
    <col min="7" max="7" width="7.6640625" style="1" bestFit="1" customWidth="1"/>
    <col min="8" max="9" width="5.77734375" style="2" customWidth="1"/>
    <col min="10" max="10" width="1.88671875" style="2" customWidth="1"/>
    <col min="11" max="11" width="10.21875" style="2" customWidth="1"/>
    <col min="12" max="12" width="4" style="2" customWidth="1"/>
    <col min="13" max="13" width="2.21875" style="2" customWidth="1"/>
    <col min="14" max="14" width="15.109375" style="2" bestFit="1" customWidth="1"/>
    <col min="15" max="16384" width="9.44140625" style="1"/>
  </cols>
  <sheetData>
    <row r="1" spans="1:14" ht="11.25" customHeight="1"/>
    <row r="2" spans="1:14" ht="22.5">
      <c r="A2" s="3" t="s">
        <v>429</v>
      </c>
      <c r="B2" s="4"/>
      <c r="C2" s="4"/>
      <c r="D2" s="4"/>
      <c r="E2" s="4"/>
      <c r="F2" s="4"/>
      <c r="G2" s="4"/>
      <c r="H2" s="5"/>
      <c r="I2" s="5"/>
      <c r="J2" s="5"/>
      <c r="K2" s="5"/>
      <c r="L2" s="5"/>
      <c r="M2" s="5"/>
    </row>
    <row r="3" spans="1:14" ht="12.95" customHeight="1">
      <c r="A3" s="6"/>
      <c r="B3" s="4"/>
      <c r="C3" s="4"/>
      <c r="D3" s="4"/>
      <c r="E3" s="4"/>
      <c r="F3" s="4"/>
      <c r="G3" s="4"/>
      <c r="H3" s="5"/>
      <c r="I3" s="5"/>
      <c r="J3" s="5"/>
      <c r="K3" s="5"/>
      <c r="L3" s="5"/>
      <c r="M3" s="5"/>
    </row>
    <row r="4" spans="1:14" ht="17.25" customHeight="1">
      <c r="A4" s="282" t="s">
        <v>885</v>
      </c>
      <c r="K4" s="7"/>
      <c r="L4" s="8"/>
      <c r="M4" s="7" t="s">
        <v>3</v>
      </c>
    </row>
    <row r="5" spans="1:14" ht="45" customHeight="1">
      <c r="A5" s="9" t="s">
        <v>4</v>
      </c>
      <c r="B5" s="10"/>
      <c r="C5" s="11"/>
      <c r="D5" s="11"/>
      <c r="E5" s="11"/>
      <c r="F5" s="12" t="s">
        <v>5</v>
      </c>
      <c r="G5" s="13" t="s">
        <v>428</v>
      </c>
      <c r="H5" s="14" t="s">
        <v>6</v>
      </c>
      <c r="I5" s="14"/>
      <c r="J5" s="14"/>
      <c r="K5" s="14"/>
      <c r="L5" s="14"/>
      <c r="M5" s="15"/>
    </row>
    <row r="6" spans="1:14" ht="20.85" customHeight="1">
      <c r="A6" s="308" t="s">
        <v>7</v>
      </c>
      <c r="B6" s="308" t="s">
        <v>38</v>
      </c>
      <c r="C6" s="16" t="s">
        <v>8</v>
      </c>
      <c r="D6" s="17"/>
      <c r="E6" s="17"/>
      <c r="F6" s="18"/>
      <c r="G6" s="19"/>
      <c r="H6" s="20"/>
      <c r="I6" s="20"/>
      <c r="J6" s="20"/>
      <c r="K6" s="20"/>
      <c r="L6" s="20"/>
      <c r="M6" s="21"/>
    </row>
    <row r="7" spans="1:14" ht="20.85" customHeight="1">
      <c r="A7" s="309"/>
      <c r="B7" s="309"/>
      <c r="C7" s="22" t="s">
        <v>9</v>
      </c>
      <c r="D7" s="23"/>
      <c r="E7" s="23"/>
      <c r="F7" s="24"/>
      <c r="G7" s="25"/>
      <c r="H7" s="26"/>
      <c r="I7" s="26"/>
      <c r="J7" s="26"/>
      <c r="K7" s="26"/>
      <c r="L7" s="26"/>
      <c r="M7" s="27"/>
    </row>
    <row r="8" spans="1:14" ht="20.85" customHeight="1">
      <c r="A8" s="309"/>
      <c r="B8" s="309"/>
      <c r="C8" s="28" t="s">
        <v>23</v>
      </c>
      <c r="D8" s="29"/>
      <c r="E8" s="29"/>
      <c r="F8" s="30"/>
      <c r="G8" s="31"/>
      <c r="H8" s="32"/>
      <c r="I8" s="32"/>
      <c r="J8" s="32"/>
      <c r="K8" s="32"/>
      <c r="L8" s="32"/>
      <c r="M8" s="33"/>
    </row>
    <row r="9" spans="1:14" ht="20.85" customHeight="1">
      <c r="A9" s="309"/>
      <c r="B9" s="310"/>
      <c r="C9" s="34" t="s">
        <v>10</v>
      </c>
      <c r="D9" s="35"/>
      <c r="E9" s="35"/>
      <c r="F9" s="36"/>
      <c r="G9" s="37"/>
      <c r="H9" s="38"/>
      <c r="I9" s="38"/>
      <c r="J9" s="38"/>
      <c r="K9" s="38"/>
      <c r="L9" s="38"/>
      <c r="M9" s="39"/>
    </row>
    <row r="10" spans="1:14" ht="20.85" customHeight="1">
      <c r="A10" s="309"/>
      <c r="B10" s="308" t="s">
        <v>39</v>
      </c>
      <c r="C10" s="16" t="s">
        <v>11</v>
      </c>
      <c r="D10" s="17"/>
      <c r="E10" s="17"/>
      <c r="F10" s="18"/>
      <c r="G10" s="19"/>
      <c r="H10" s="20"/>
      <c r="I10" s="20"/>
      <c r="J10" s="20"/>
      <c r="K10" s="20"/>
      <c r="L10" s="20"/>
      <c r="M10" s="21"/>
    </row>
    <row r="11" spans="1:14" ht="20.85" customHeight="1">
      <c r="A11" s="309"/>
      <c r="B11" s="309"/>
      <c r="C11" s="40" t="s">
        <v>12</v>
      </c>
      <c r="D11" s="41"/>
      <c r="E11" s="41"/>
      <c r="F11" s="30"/>
      <c r="G11" s="31"/>
      <c r="H11" s="32"/>
      <c r="I11" s="32"/>
      <c r="J11" s="32"/>
      <c r="K11" s="32"/>
      <c r="L11" s="32"/>
      <c r="M11" s="33"/>
    </row>
    <row r="12" spans="1:14" ht="20.85" customHeight="1">
      <c r="A12" s="309"/>
      <c r="B12" s="310"/>
      <c r="C12" s="34" t="s">
        <v>13</v>
      </c>
      <c r="D12" s="42"/>
      <c r="E12" s="43"/>
      <c r="F12" s="44"/>
      <c r="G12" s="37"/>
      <c r="H12" s="45"/>
      <c r="I12" s="45"/>
      <c r="J12" s="45"/>
      <c r="K12" s="45"/>
      <c r="L12" s="45"/>
      <c r="M12" s="46"/>
    </row>
    <row r="13" spans="1:14" ht="20.85" customHeight="1">
      <c r="A13" s="309"/>
      <c r="B13" s="312" t="s">
        <v>427</v>
      </c>
      <c r="C13" s="47" t="s">
        <v>24</v>
      </c>
      <c r="D13" s="23"/>
      <c r="E13" s="48"/>
      <c r="F13" s="24"/>
      <c r="G13" s="19"/>
      <c r="H13" s="26"/>
      <c r="I13" s="26"/>
      <c r="J13" s="26"/>
      <c r="K13" s="26"/>
      <c r="L13" s="26"/>
      <c r="M13" s="27"/>
    </row>
    <row r="14" spans="1:14" ht="20.85" customHeight="1">
      <c r="A14" s="309"/>
      <c r="B14" s="313"/>
      <c r="C14" s="47" t="s">
        <v>25</v>
      </c>
      <c r="D14" s="23"/>
      <c r="E14" s="48"/>
      <c r="F14" s="24"/>
      <c r="G14" s="25"/>
      <c r="H14" s="26"/>
      <c r="I14" s="26"/>
      <c r="J14" s="26"/>
      <c r="K14" s="26"/>
      <c r="L14" s="26"/>
      <c r="M14" s="27"/>
    </row>
    <row r="15" spans="1:14" ht="20.85" customHeight="1">
      <c r="A15" s="309"/>
      <c r="B15" s="313"/>
      <c r="C15" s="47" t="s">
        <v>26</v>
      </c>
      <c r="D15" s="23"/>
      <c r="E15" s="48"/>
      <c r="F15" s="24"/>
      <c r="G15" s="25"/>
      <c r="H15" s="26"/>
      <c r="I15" s="26"/>
      <c r="J15" s="26"/>
      <c r="K15" s="26"/>
      <c r="L15" s="26"/>
      <c r="M15" s="27"/>
    </row>
    <row r="16" spans="1:14" s="293" customFormat="1" ht="20.85" customHeight="1">
      <c r="A16" s="309"/>
      <c r="B16" s="313"/>
      <c r="C16" s="285" t="s">
        <v>27</v>
      </c>
      <c r="D16" s="286"/>
      <c r="E16" s="287"/>
      <c r="F16" s="288"/>
      <c r="G16" s="289"/>
      <c r="H16" s="290"/>
      <c r="I16" s="290"/>
      <c r="J16" s="290"/>
      <c r="K16" s="290"/>
      <c r="L16" s="290"/>
      <c r="M16" s="291"/>
      <c r="N16" s="292"/>
    </row>
    <row r="17" spans="1:14" s="293" customFormat="1" ht="20.85" customHeight="1">
      <c r="A17" s="309"/>
      <c r="B17" s="313"/>
      <c r="C17" s="285" t="s">
        <v>28</v>
      </c>
      <c r="D17" s="286"/>
      <c r="E17" s="287"/>
      <c r="F17" s="288"/>
      <c r="G17" s="289"/>
      <c r="H17" s="290"/>
      <c r="I17" s="290"/>
      <c r="J17" s="290"/>
      <c r="K17" s="290"/>
      <c r="L17" s="290"/>
      <c r="M17" s="291"/>
      <c r="N17" s="292"/>
    </row>
    <row r="18" spans="1:14" s="293" customFormat="1" ht="20.85" customHeight="1">
      <c r="A18" s="309"/>
      <c r="B18" s="313"/>
      <c r="C18" s="351" t="s">
        <v>29</v>
      </c>
      <c r="D18" s="352"/>
      <c r="E18" s="353"/>
      <c r="F18" s="354">
        <v>11317069</v>
      </c>
      <c r="G18" s="289"/>
      <c r="H18" s="290"/>
      <c r="I18" s="290"/>
      <c r="J18" s="290"/>
      <c r="K18" s="290"/>
      <c r="L18" s="290"/>
      <c r="M18" s="291"/>
      <c r="N18" s="292"/>
    </row>
    <row r="19" spans="1:14" s="293" customFormat="1" ht="20.85" customHeight="1">
      <c r="A19" s="309"/>
      <c r="B19" s="313"/>
      <c r="C19" s="285" t="s">
        <v>30</v>
      </c>
      <c r="D19" s="286"/>
      <c r="E19" s="287"/>
      <c r="F19" s="288"/>
      <c r="G19" s="289"/>
      <c r="H19" s="290"/>
      <c r="I19" s="290"/>
      <c r="J19" s="290"/>
      <c r="K19" s="290"/>
      <c r="L19" s="290"/>
      <c r="M19" s="291"/>
      <c r="N19" s="292"/>
    </row>
    <row r="20" spans="1:14" s="293" customFormat="1" ht="20.85" customHeight="1">
      <c r="A20" s="309"/>
      <c r="B20" s="313"/>
      <c r="C20" s="285" t="s">
        <v>31</v>
      </c>
      <c r="D20" s="286"/>
      <c r="E20" s="287"/>
      <c r="F20" s="288"/>
      <c r="G20" s="289"/>
      <c r="H20" s="290"/>
      <c r="I20" s="290"/>
      <c r="J20" s="290"/>
      <c r="K20" s="290"/>
      <c r="L20" s="290"/>
      <c r="M20" s="291"/>
      <c r="N20" s="292"/>
    </row>
    <row r="21" spans="1:14" s="293" customFormat="1" ht="20.85" customHeight="1">
      <c r="A21" s="309"/>
      <c r="B21" s="313"/>
      <c r="C21" s="285" t="s">
        <v>32</v>
      </c>
      <c r="D21" s="286"/>
      <c r="E21" s="287"/>
      <c r="F21" s="288"/>
      <c r="G21" s="289"/>
      <c r="H21" s="290"/>
      <c r="I21" s="290"/>
      <c r="J21" s="290"/>
      <c r="K21" s="290"/>
      <c r="L21" s="290"/>
      <c r="M21" s="291"/>
      <c r="N21" s="292"/>
    </row>
    <row r="22" spans="1:14" s="293" customFormat="1" ht="20.85" customHeight="1">
      <c r="A22" s="309"/>
      <c r="B22" s="313"/>
      <c r="C22" s="285" t="s">
        <v>33</v>
      </c>
      <c r="D22" s="286"/>
      <c r="E22" s="287"/>
      <c r="F22" s="288"/>
      <c r="G22" s="289"/>
      <c r="H22" s="290"/>
      <c r="I22" s="290"/>
      <c r="J22" s="290"/>
      <c r="K22" s="290"/>
      <c r="L22" s="290"/>
      <c r="M22" s="291"/>
      <c r="N22" s="292"/>
    </row>
    <row r="23" spans="1:14" s="293" customFormat="1" ht="20.85" customHeight="1">
      <c r="A23" s="309"/>
      <c r="B23" s="313"/>
      <c r="C23" s="285" t="s">
        <v>34</v>
      </c>
      <c r="D23" s="286"/>
      <c r="E23" s="287"/>
      <c r="F23" s="288"/>
      <c r="G23" s="289"/>
      <c r="H23" s="290"/>
      <c r="I23" s="290"/>
      <c r="J23" s="290"/>
      <c r="K23" s="290"/>
      <c r="L23" s="290"/>
      <c r="M23" s="291"/>
      <c r="N23" s="292"/>
    </row>
    <row r="24" spans="1:14" s="293" customFormat="1" ht="20.85" customHeight="1">
      <c r="A24" s="309"/>
      <c r="B24" s="313"/>
      <c r="C24" s="285" t="s">
        <v>35</v>
      </c>
      <c r="D24" s="286"/>
      <c r="E24" s="287"/>
      <c r="F24" s="288"/>
      <c r="G24" s="289"/>
      <c r="H24" s="290"/>
      <c r="I24" s="290"/>
      <c r="J24" s="290"/>
      <c r="K24" s="290"/>
      <c r="L24" s="290"/>
      <c r="M24" s="291"/>
      <c r="N24" s="292"/>
    </row>
    <row r="25" spans="1:14" s="293" customFormat="1" ht="20.85" customHeight="1">
      <c r="A25" s="309"/>
      <c r="B25" s="313"/>
      <c r="C25" s="285" t="s">
        <v>890</v>
      </c>
      <c r="D25" s="286"/>
      <c r="E25" s="287"/>
      <c r="F25" s="288"/>
      <c r="G25" s="289"/>
      <c r="H25" s="290"/>
      <c r="I25" s="290"/>
      <c r="J25" s="290"/>
      <c r="K25" s="290"/>
      <c r="L25" s="290"/>
      <c r="M25" s="291"/>
      <c r="N25" s="292"/>
    </row>
    <row r="26" spans="1:14" s="293" customFormat="1" ht="20.85" customHeight="1">
      <c r="A26" s="309"/>
      <c r="B26" s="313"/>
      <c r="C26" s="285" t="s">
        <v>36</v>
      </c>
      <c r="D26" s="286"/>
      <c r="E26" s="287"/>
      <c r="F26" s="288"/>
      <c r="G26" s="289"/>
      <c r="H26" s="290"/>
      <c r="I26" s="290"/>
      <c r="J26" s="290"/>
      <c r="K26" s="290"/>
      <c r="L26" s="290"/>
      <c r="M26" s="291"/>
      <c r="N26" s="292"/>
    </row>
    <row r="27" spans="1:14" s="293" customFormat="1" ht="20.85" customHeight="1">
      <c r="A27" s="309"/>
      <c r="B27" s="313"/>
      <c r="C27" s="355" t="s">
        <v>96</v>
      </c>
      <c r="D27" s="356"/>
      <c r="E27" s="357"/>
      <c r="F27" s="354">
        <v>4837241</v>
      </c>
      <c r="G27" s="289"/>
      <c r="H27" s="290"/>
      <c r="I27" s="290"/>
      <c r="J27" s="290"/>
      <c r="K27" s="290"/>
      <c r="L27" s="290"/>
      <c r="M27" s="291"/>
      <c r="N27" s="292"/>
    </row>
    <row r="28" spans="1:14" s="293" customFormat="1" ht="20.85" customHeight="1">
      <c r="A28" s="309"/>
      <c r="B28" s="313"/>
      <c r="C28" s="294" t="s">
        <v>891</v>
      </c>
      <c r="D28" s="295"/>
      <c r="E28" s="296"/>
      <c r="F28" s="297"/>
      <c r="G28" s="298"/>
      <c r="H28" s="299"/>
      <c r="I28" s="299"/>
      <c r="J28" s="299"/>
      <c r="K28" s="299"/>
      <c r="L28" s="299"/>
      <c r="M28" s="300"/>
      <c r="N28" s="292"/>
    </row>
    <row r="29" spans="1:14" s="293" customFormat="1" ht="20.85" customHeight="1">
      <c r="A29" s="309"/>
      <c r="B29" s="313"/>
      <c r="C29" s="301" t="s">
        <v>37</v>
      </c>
      <c r="D29" s="302"/>
      <c r="E29" s="303"/>
      <c r="F29" s="304"/>
      <c r="G29" s="305"/>
      <c r="H29" s="306"/>
      <c r="I29" s="306"/>
      <c r="J29" s="306"/>
      <c r="K29" s="306"/>
      <c r="L29" s="306"/>
      <c r="M29" s="307"/>
      <c r="N29" s="292"/>
    </row>
    <row r="30" spans="1:14" ht="20.85" customHeight="1">
      <c r="A30" s="310"/>
      <c r="B30" s="314"/>
      <c r="C30" s="34" t="s">
        <v>14</v>
      </c>
      <c r="D30" s="42"/>
      <c r="E30" s="43"/>
      <c r="F30" s="44"/>
      <c r="G30" s="37"/>
      <c r="H30" s="49"/>
      <c r="I30" s="49"/>
      <c r="J30" s="49"/>
      <c r="K30" s="49"/>
      <c r="L30" s="49"/>
      <c r="M30" s="50"/>
    </row>
    <row r="31" spans="1:14" ht="20.85" customHeight="1">
      <c r="A31" s="51" t="s">
        <v>15</v>
      </c>
      <c r="B31" s="34"/>
      <c r="C31" s="52"/>
      <c r="D31" s="34"/>
      <c r="E31" s="34"/>
      <c r="F31" s="44"/>
      <c r="G31" s="37"/>
      <c r="H31" s="53"/>
      <c r="I31" s="49"/>
      <c r="J31" s="49"/>
      <c r="K31" s="49"/>
      <c r="L31" s="49"/>
      <c r="M31" s="50"/>
    </row>
    <row r="32" spans="1:14" ht="20.85" customHeight="1">
      <c r="A32" s="54" t="s">
        <v>16</v>
      </c>
      <c r="B32" s="55"/>
      <c r="C32" s="34"/>
      <c r="D32" s="265"/>
      <c r="E32" s="52" t="s">
        <v>17</v>
      </c>
      <c r="F32" s="44"/>
      <c r="G32" s="37"/>
      <c r="H32" s="53"/>
      <c r="I32" s="57"/>
      <c r="J32" s="53"/>
      <c r="K32" s="49"/>
      <c r="L32" s="49"/>
      <c r="M32" s="50"/>
    </row>
    <row r="33" spans="1:13" ht="20.85" customHeight="1">
      <c r="A33" s="54" t="s">
        <v>18</v>
      </c>
      <c r="B33" s="55"/>
      <c r="C33" s="34"/>
      <c r="D33" s="284"/>
      <c r="E33" s="52" t="s">
        <v>17</v>
      </c>
      <c r="F33" s="44"/>
      <c r="G33" s="37"/>
      <c r="H33" s="311"/>
      <c r="I33" s="311"/>
      <c r="J33" s="311"/>
      <c r="K33" s="311"/>
      <c r="L33" s="58"/>
      <c r="M33" s="59"/>
    </row>
    <row r="34" spans="1:13" ht="20.85" customHeight="1">
      <c r="A34" s="60" t="s">
        <v>19</v>
      </c>
      <c r="B34" s="61"/>
      <c r="C34" s="61"/>
      <c r="D34" s="49"/>
      <c r="E34" s="62"/>
      <c r="F34" s="63"/>
      <c r="G34" s="37"/>
      <c r="H34" s="53"/>
      <c r="I34" s="49"/>
      <c r="J34" s="49"/>
      <c r="K34" s="49"/>
      <c r="L34" s="49"/>
      <c r="M34" s="50"/>
    </row>
    <row r="35" spans="1:13" ht="20.85" customHeight="1">
      <c r="A35" s="64" t="s">
        <v>20</v>
      </c>
      <c r="B35" s="62"/>
      <c r="C35" s="61"/>
      <c r="D35" s="56"/>
      <c r="E35" s="65" t="s">
        <v>17</v>
      </c>
      <c r="F35" s="63"/>
      <c r="G35" s="66"/>
      <c r="H35" s="53"/>
      <c r="I35" s="57"/>
      <c r="J35" s="53"/>
      <c r="K35" s="49"/>
      <c r="L35" s="49"/>
      <c r="M35" s="50"/>
    </row>
    <row r="36" spans="1:13" ht="20.85" customHeight="1">
      <c r="A36" s="60" t="s">
        <v>21</v>
      </c>
      <c r="B36" s="61"/>
      <c r="C36" s="61"/>
      <c r="D36" s="61"/>
      <c r="E36" s="62"/>
      <c r="F36" s="67"/>
      <c r="G36" s="68"/>
      <c r="H36" s="53"/>
      <c r="I36" s="49"/>
      <c r="J36" s="49"/>
      <c r="K36" s="49"/>
      <c r="L36" s="49"/>
      <c r="M36" s="50"/>
    </row>
    <row r="37" spans="1:13" ht="8.1" customHeight="1">
      <c r="A37" s="69"/>
      <c r="B37" s="70"/>
      <c r="C37" s="70"/>
      <c r="D37" s="70"/>
      <c r="E37" s="70"/>
      <c r="F37" s="71"/>
      <c r="G37" s="72"/>
      <c r="H37" s="73"/>
      <c r="I37" s="38"/>
      <c r="J37" s="38"/>
      <c r="K37" s="38"/>
      <c r="L37" s="38"/>
      <c r="M37" s="38"/>
    </row>
    <row r="38" spans="1:13" ht="18" customHeight="1">
      <c r="A38" s="74" t="s">
        <v>22</v>
      </c>
    </row>
    <row r="39" spans="1:13" ht="19.5" customHeight="1">
      <c r="B39" s="75"/>
      <c r="C39" s="75"/>
      <c r="D39" s="75"/>
      <c r="E39" s="75"/>
      <c r="F39" s="76"/>
      <c r="G39" s="76"/>
      <c r="H39" s="77"/>
    </row>
    <row r="40" spans="1:13" ht="18" customHeight="1">
      <c r="C40" s="78"/>
    </row>
    <row r="41" spans="1:13" ht="18" customHeight="1">
      <c r="C41" s="78"/>
    </row>
    <row r="42" spans="1:13" ht="18" customHeight="1">
      <c r="G42" s="79"/>
    </row>
  </sheetData>
  <mergeCells count="5">
    <mergeCell ref="A6:A30"/>
    <mergeCell ref="H33:K33"/>
    <mergeCell ref="B6:B9"/>
    <mergeCell ref="B10:B12"/>
    <mergeCell ref="B13:B30"/>
  </mergeCells>
  <phoneticPr fontId="5" type="noConversion"/>
  <printOptions horizontalCentered="1"/>
  <pageMargins left="0.78740157480314965" right="0.78740157480314965" top="0.98425196850393704" bottom="0.98425196850393704" header="0.51181102362204722" footer="0.51181102362204722"/>
  <pageSetup paperSize="9" scale="89"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rgb="FFFF0000"/>
    <pageSetUpPr fitToPage="1"/>
  </sheetPr>
  <dimension ref="A3:L91"/>
  <sheetViews>
    <sheetView view="pageBreakPreview" zoomScaleNormal="100" zoomScaleSheetLayoutView="100" workbookViewId="0">
      <selection activeCell="C6" sqref="C6"/>
    </sheetView>
  </sheetViews>
  <sheetFormatPr defaultColWidth="8.88671875" defaultRowHeight="12"/>
  <cols>
    <col min="1" max="1" width="13.109375" style="154" customWidth="1"/>
    <col min="2" max="7" width="10.44140625" style="154" customWidth="1"/>
    <col min="8" max="11" width="10.5546875" style="154" customWidth="1"/>
    <col min="12" max="16384" width="8.88671875" style="154"/>
  </cols>
  <sheetData>
    <row r="3" spans="1:12" ht="22.5">
      <c r="A3" s="152" t="s">
        <v>208</v>
      </c>
      <c r="B3" s="153"/>
      <c r="C3" s="153"/>
      <c r="D3" s="153"/>
      <c r="E3" s="153"/>
      <c r="F3" s="153"/>
      <c r="G3" s="153"/>
    </row>
    <row r="5" spans="1:12">
      <c r="H5" s="344" t="s">
        <v>209</v>
      </c>
      <c r="I5" s="344"/>
      <c r="J5" s="344" t="s">
        <v>210</v>
      </c>
      <c r="K5" s="344"/>
    </row>
    <row r="6" spans="1:12" ht="31.5" customHeight="1">
      <c r="A6" s="155" t="s">
        <v>211</v>
      </c>
      <c r="B6" s="155" t="s">
        <v>159</v>
      </c>
      <c r="C6" s="155" t="s">
        <v>92</v>
      </c>
      <c r="D6" s="155" t="s">
        <v>93</v>
      </c>
      <c r="E6" s="155" t="s">
        <v>94</v>
      </c>
      <c r="F6" s="155" t="s">
        <v>95</v>
      </c>
      <c r="G6" s="155" t="s">
        <v>160</v>
      </c>
      <c r="H6" s="156" t="s">
        <v>212</v>
      </c>
      <c r="I6" s="156" t="s">
        <v>213</v>
      </c>
      <c r="J6" s="156" t="s">
        <v>212</v>
      </c>
      <c r="K6" s="156" t="s">
        <v>213</v>
      </c>
    </row>
    <row r="7" spans="1:12" ht="31.5" customHeight="1">
      <c r="A7" s="157" t="s">
        <v>458</v>
      </c>
      <c r="B7" s="158">
        <v>255016</v>
      </c>
      <c r="C7" s="158">
        <v>244456</v>
      </c>
      <c r="D7" s="158">
        <v>388623</v>
      </c>
      <c r="E7" s="158">
        <v>289247</v>
      </c>
      <c r="F7" s="158">
        <v>234019</v>
      </c>
      <c r="G7" s="158">
        <v>252767</v>
      </c>
      <c r="H7" s="159">
        <f>+B7/B8</f>
        <v>1.0249056543109649</v>
      </c>
      <c r="I7" s="159">
        <f>+B7/B8</f>
        <v>1.0249056543109649</v>
      </c>
      <c r="J7" s="159">
        <f>+C7/C8</f>
        <v>1.0314338033636279</v>
      </c>
      <c r="K7" s="159">
        <f>+C7/C8</f>
        <v>1.0314338033636279</v>
      </c>
    </row>
    <row r="8" spans="1:12" ht="31.5" customHeight="1">
      <c r="A8" s="157" t="s">
        <v>457</v>
      </c>
      <c r="B8" s="158">
        <v>248819</v>
      </c>
      <c r="C8" s="158">
        <v>237006</v>
      </c>
      <c r="D8" s="158">
        <v>379757</v>
      </c>
      <c r="E8" s="158">
        <v>286364</v>
      </c>
      <c r="F8" s="158">
        <v>239564</v>
      </c>
      <c r="G8" s="158">
        <v>252767</v>
      </c>
      <c r="H8" s="161"/>
      <c r="I8" s="162"/>
      <c r="J8" s="162"/>
      <c r="K8" s="162"/>
    </row>
    <row r="9" spans="1:12" ht="31.5" customHeight="1">
      <c r="A9" s="157" t="s">
        <v>454</v>
      </c>
      <c r="B9" s="158">
        <v>242931</v>
      </c>
      <c r="C9" s="158">
        <v>231044</v>
      </c>
      <c r="D9" s="158">
        <v>365485</v>
      </c>
      <c r="E9" s="158">
        <v>283907</v>
      </c>
      <c r="F9" s="158">
        <v>230632</v>
      </c>
      <c r="G9" s="158">
        <v>245273</v>
      </c>
      <c r="H9" s="161"/>
      <c r="I9" s="162"/>
      <c r="J9" s="162"/>
      <c r="K9" s="162"/>
    </row>
    <row r="10" spans="1:12" ht="31.5" customHeight="1">
      <c r="A10" s="157" t="s">
        <v>453</v>
      </c>
      <c r="B10" s="158">
        <v>235815</v>
      </c>
      <c r="C10" s="158">
        <v>223499</v>
      </c>
      <c r="D10" s="158">
        <v>357168</v>
      </c>
      <c r="E10" s="158">
        <v>276915</v>
      </c>
      <c r="F10" s="158">
        <v>229990</v>
      </c>
      <c r="G10" s="158">
        <v>239470</v>
      </c>
      <c r="H10" s="161"/>
      <c r="I10" s="162"/>
      <c r="J10" s="162"/>
      <c r="K10" s="162"/>
    </row>
    <row r="11" spans="1:12" ht="31.5" customHeight="1">
      <c r="A11" s="157" t="s">
        <v>455</v>
      </c>
      <c r="B11" s="158">
        <v>230798</v>
      </c>
      <c r="C11" s="158">
        <v>219213</v>
      </c>
      <c r="D11" s="158">
        <v>348470</v>
      </c>
      <c r="E11" s="158">
        <v>268825</v>
      </c>
      <c r="F11" s="158">
        <v>224194</v>
      </c>
      <c r="G11" s="158">
        <v>234726</v>
      </c>
      <c r="H11" s="161"/>
      <c r="I11" s="162"/>
      <c r="J11" s="162"/>
      <c r="K11" s="162"/>
    </row>
    <row r="12" spans="1:12" ht="31.5" customHeight="1">
      <c r="A12" s="157" t="s">
        <v>430</v>
      </c>
      <c r="B12" s="158">
        <v>226947</v>
      </c>
      <c r="C12" s="158">
        <v>215178</v>
      </c>
      <c r="D12" s="158">
        <v>348564</v>
      </c>
      <c r="E12" s="158">
        <v>264191</v>
      </c>
      <c r="F12" s="158">
        <v>222691</v>
      </c>
      <c r="G12" s="158">
        <v>231739</v>
      </c>
      <c r="H12" s="160"/>
      <c r="I12" s="131"/>
      <c r="J12" s="131"/>
      <c r="K12" s="131"/>
      <c r="L12" s="131"/>
    </row>
    <row r="13" spans="1:12" ht="31.5" customHeight="1">
      <c r="A13" s="157" t="s">
        <v>456</v>
      </c>
      <c r="B13" s="158">
        <v>222803</v>
      </c>
      <c r="C13" s="158">
        <v>209168</v>
      </c>
      <c r="D13" s="158">
        <v>335522</v>
      </c>
      <c r="E13" s="158">
        <v>262914</v>
      </c>
      <c r="F13" s="158">
        <v>224686</v>
      </c>
      <c r="G13" s="158">
        <v>247534</v>
      </c>
      <c r="H13" s="160"/>
      <c r="I13" s="131"/>
      <c r="J13" s="131"/>
      <c r="K13" s="131"/>
      <c r="L13" s="131"/>
    </row>
    <row r="14" spans="1:12" s="131" customFormat="1" ht="39.950000000000003" customHeight="1">
      <c r="A14" s="157" t="s">
        <v>418</v>
      </c>
      <c r="B14" s="158">
        <v>216770</v>
      </c>
      <c r="C14" s="158">
        <v>203891</v>
      </c>
      <c r="D14" s="158">
        <v>330433</v>
      </c>
      <c r="E14" s="158">
        <v>252022</v>
      </c>
      <c r="F14" s="158">
        <v>220229</v>
      </c>
      <c r="G14" s="158">
        <v>242858</v>
      </c>
      <c r="H14" s="160"/>
    </row>
    <row r="15" spans="1:12" s="131" customFormat="1" ht="39.950000000000003" customHeight="1">
      <c r="A15" s="157" t="s">
        <v>272</v>
      </c>
      <c r="B15" s="158">
        <v>210195</v>
      </c>
      <c r="C15" s="158">
        <v>197897</v>
      </c>
      <c r="D15" s="158">
        <v>316642</v>
      </c>
      <c r="E15" s="158">
        <v>244131</v>
      </c>
      <c r="F15" s="158">
        <v>219314</v>
      </c>
      <c r="G15" s="158">
        <v>231976</v>
      </c>
      <c r="H15" s="160"/>
    </row>
    <row r="16" spans="1:12" s="131" customFormat="1" ht="39.950000000000003" customHeight="1">
      <c r="A16" s="157" t="s">
        <v>273</v>
      </c>
      <c r="B16" s="158">
        <v>203332</v>
      </c>
      <c r="C16" s="158">
        <v>190702</v>
      </c>
      <c r="D16" s="158">
        <v>305604</v>
      </c>
      <c r="E16" s="158">
        <v>237460</v>
      </c>
      <c r="F16" s="158">
        <v>224152</v>
      </c>
      <c r="G16" s="158">
        <v>224043</v>
      </c>
      <c r="H16" s="160"/>
    </row>
    <row r="17" spans="1:11" s="131" customFormat="1" ht="39.950000000000003" customHeight="1">
      <c r="A17" s="157" t="s">
        <v>274</v>
      </c>
      <c r="B17" s="158">
        <v>193770</v>
      </c>
      <c r="C17" s="158">
        <v>181134</v>
      </c>
      <c r="D17" s="158">
        <v>282575</v>
      </c>
      <c r="E17" s="158">
        <v>230322</v>
      </c>
      <c r="F17" s="158">
        <v>2229895</v>
      </c>
      <c r="G17" s="158">
        <v>209344</v>
      </c>
      <c r="H17" s="160"/>
    </row>
    <row r="18" spans="1:11" s="131" customFormat="1" ht="39.950000000000003" customHeight="1">
      <c r="A18" s="157" t="s">
        <v>270</v>
      </c>
      <c r="B18" s="158">
        <v>186026</v>
      </c>
      <c r="C18" s="158">
        <v>175804</v>
      </c>
      <c r="D18" s="158">
        <v>273471</v>
      </c>
      <c r="E18" s="158">
        <v>221051</v>
      </c>
      <c r="F18" s="158">
        <v>222305</v>
      </c>
      <c r="G18" s="158">
        <v>200653</v>
      </c>
      <c r="H18" s="161"/>
      <c r="I18" s="162"/>
      <c r="J18" s="162"/>
      <c r="K18" s="162"/>
    </row>
    <row r="19" spans="1:11" s="131" customFormat="1" ht="39.950000000000003" customHeight="1">
      <c r="A19" s="157" t="s">
        <v>264</v>
      </c>
      <c r="B19" s="158">
        <v>179690</v>
      </c>
      <c r="C19" s="158">
        <v>169999</v>
      </c>
      <c r="D19" s="158">
        <v>262656</v>
      </c>
      <c r="E19" s="158">
        <v>213706</v>
      </c>
      <c r="F19" s="158">
        <v>214801</v>
      </c>
      <c r="G19" s="158">
        <v>191745</v>
      </c>
    </row>
    <row r="20" spans="1:11" s="131" customFormat="1" ht="39.950000000000003" customHeight="1">
      <c r="A20" s="157" t="s">
        <v>265</v>
      </c>
      <c r="B20" s="158">
        <v>175071</v>
      </c>
      <c r="C20" s="158">
        <v>165389</v>
      </c>
      <c r="D20" s="158">
        <v>254913</v>
      </c>
      <c r="E20" s="158">
        <v>208944</v>
      </c>
      <c r="F20" s="158">
        <v>216386</v>
      </c>
      <c r="G20" s="158">
        <v>185041</v>
      </c>
    </row>
    <row r="21" spans="1:11" s="131" customFormat="1" ht="39.950000000000003" customHeight="1">
      <c r="A21" s="157" t="s">
        <v>266</v>
      </c>
      <c r="B21" s="158">
        <v>168571</v>
      </c>
      <c r="C21" s="158">
        <v>159184</v>
      </c>
      <c r="D21" s="158">
        <v>240606</v>
      </c>
      <c r="E21" s="158">
        <v>204251</v>
      </c>
      <c r="F21" s="158">
        <v>209359</v>
      </c>
      <c r="G21" s="158">
        <v>175270</v>
      </c>
    </row>
    <row r="22" spans="1:11" s="131" customFormat="1" ht="39.950000000000003" customHeight="1">
      <c r="A22" s="157" t="s">
        <v>267</v>
      </c>
      <c r="B22" s="158">
        <v>163339</v>
      </c>
      <c r="C22" s="158">
        <v>154343</v>
      </c>
      <c r="D22" s="158">
        <v>228408</v>
      </c>
      <c r="E22" s="158">
        <v>197308</v>
      </c>
      <c r="F22" s="158">
        <v>211249</v>
      </c>
      <c r="G22" s="158">
        <v>166795</v>
      </c>
    </row>
    <row r="23" spans="1:11" s="131" customFormat="1" ht="39.950000000000003" customHeight="1">
      <c r="A23" s="157" t="s">
        <v>268</v>
      </c>
      <c r="B23" s="158">
        <v>158590</v>
      </c>
      <c r="C23" s="158">
        <v>149959</v>
      </c>
      <c r="D23" s="158">
        <v>225312</v>
      </c>
      <c r="E23" s="158">
        <v>190064</v>
      </c>
      <c r="F23" s="158">
        <v>202459</v>
      </c>
      <c r="G23" s="158">
        <v>163185</v>
      </c>
    </row>
    <row r="24" spans="1:11" s="131" customFormat="1" ht="39.950000000000003" customHeight="1">
      <c r="A24" s="157" t="s">
        <v>269</v>
      </c>
      <c r="B24" s="158">
        <v>155796</v>
      </c>
      <c r="C24" s="158">
        <v>147352</v>
      </c>
      <c r="D24" s="158">
        <v>220954</v>
      </c>
      <c r="E24" s="158">
        <v>184513</v>
      </c>
      <c r="F24" s="158">
        <v>205402</v>
      </c>
      <c r="G24" s="158">
        <v>160079</v>
      </c>
    </row>
    <row r="25" spans="1:11" s="131" customFormat="1" ht="39.950000000000003" customHeight="1">
      <c r="A25" s="157" t="s">
        <v>214</v>
      </c>
      <c r="B25" s="158">
        <v>150664</v>
      </c>
      <c r="C25" s="158">
        <v>142586</v>
      </c>
      <c r="D25" s="158">
        <v>213715</v>
      </c>
      <c r="E25" s="158">
        <v>176705</v>
      </c>
      <c r="F25" s="158">
        <v>206068</v>
      </c>
      <c r="G25" s="158">
        <v>152362</v>
      </c>
    </row>
    <row r="26" spans="1:11" s="131" customFormat="1" ht="39.950000000000003" customHeight="1">
      <c r="A26" s="157" t="s">
        <v>215</v>
      </c>
      <c r="B26" s="158">
        <v>148380</v>
      </c>
      <c r="C26" s="158">
        <v>140833</v>
      </c>
      <c r="D26" s="158">
        <v>211106</v>
      </c>
      <c r="E26" s="158">
        <v>172081</v>
      </c>
      <c r="F26" s="158">
        <v>198225</v>
      </c>
      <c r="G26" s="158">
        <v>150490</v>
      </c>
    </row>
    <row r="27" spans="1:11" s="131" customFormat="1" ht="39.950000000000003" customHeight="1">
      <c r="A27" s="157" t="s">
        <v>161</v>
      </c>
      <c r="B27" s="158">
        <v>141724</v>
      </c>
      <c r="C27" s="158">
        <v>134901</v>
      </c>
      <c r="D27" s="158">
        <v>206053</v>
      </c>
      <c r="E27" s="158">
        <v>162750</v>
      </c>
      <c r="F27" s="158">
        <v>179988</v>
      </c>
      <c r="G27" s="158">
        <v>144950</v>
      </c>
    </row>
    <row r="28" spans="1:11" s="131" customFormat="1" ht="39.950000000000003" customHeight="1">
      <c r="A28" s="157" t="s">
        <v>162</v>
      </c>
      <c r="B28" s="158">
        <v>138571</v>
      </c>
      <c r="C28" s="158">
        <v>132168</v>
      </c>
      <c r="D28" s="158">
        <v>204110</v>
      </c>
      <c r="E28" s="158">
        <v>156713</v>
      </c>
      <c r="F28" s="158">
        <v>175792</v>
      </c>
      <c r="G28" s="158">
        <v>141355</v>
      </c>
    </row>
    <row r="29" spans="1:11" s="131" customFormat="1" ht="39.950000000000003" customHeight="1">
      <c r="A29" s="157" t="s">
        <v>163</v>
      </c>
      <c r="B29" s="158">
        <v>132576</v>
      </c>
      <c r="C29" s="158">
        <v>126684</v>
      </c>
      <c r="D29" s="158">
        <v>191119</v>
      </c>
      <c r="E29" s="158">
        <v>149495</v>
      </c>
      <c r="F29" s="158">
        <v>165930</v>
      </c>
      <c r="G29" s="158">
        <v>136032</v>
      </c>
    </row>
    <row r="30" spans="1:11" s="131" customFormat="1" ht="39.950000000000003" customHeight="1">
      <c r="A30" s="157" t="s">
        <v>164</v>
      </c>
      <c r="B30" s="158">
        <v>129029</v>
      </c>
      <c r="C30" s="158">
        <v>123735</v>
      </c>
      <c r="D30" s="158">
        <v>185429</v>
      </c>
      <c r="E30" s="158">
        <v>144563</v>
      </c>
      <c r="F30" s="158">
        <v>159211</v>
      </c>
      <c r="G30" s="158">
        <v>129806</v>
      </c>
    </row>
    <row r="31" spans="1:11" s="131" customFormat="1" ht="39.950000000000003" customHeight="1">
      <c r="A31" s="157" t="s">
        <v>165</v>
      </c>
      <c r="B31" s="158">
        <v>124746</v>
      </c>
      <c r="C31" s="158">
        <v>120031</v>
      </c>
      <c r="D31" s="158">
        <v>176985</v>
      </c>
      <c r="E31" s="158">
        <v>138912</v>
      </c>
      <c r="F31" s="158">
        <v>151994</v>
      </c>
      <c r="G31" s="158">
        <v>123801</v>
      </c>
    </row>
    <row r="32" spans="1:11" s="131" customFormat="1" ht="39.950000000000003" customHeight="1">
      <c r="A32" s="157" t="s">
        <v>166</v>
      </c>
      <c r="B32" s="158">
        <v>123031</v>
      </c>
      <c r="C32" s="158">
        <v>118090</v>
      </c>
      <c r="D32" s="158">
        <v>174848</v>
      </c>
      <c r="E32" s="158">
        <v>138670</v>
      </c>
      <c r="F32" s="158">
        <v>152852</v>
      </c>
      <c r="G32" s="158">
        <v>121205</v>
      </c>
    </row>
    <row r="33" spans="1:7" s="131" customFormat="1" ht="39.950000000000003" customHeight="1">
      <c r="A33" s="157" t="s">
        <v>167</v>
      </c>
      <c r="B33" s="158">
        <v>119717</v>
      </c>
      <c r="C33" s="158">
        <v>114847</v>
      </c>
      <c r="D33" s="158">
        <v>165652</v>
      </c>
      <c r="E33" s="158">
        <v>137030</v>
      </c>
      <c r="F33" s="158">
        <v>147659</v>
      </c>
      <c r="G33" s="158">
        <v>117682</v>
      </c>
    </row>
    <row r="34" spans="1:7" s="131" customFormat="1" ht="39.950000000000003" customHeight="1">
      <c r="A34" s="157" t="s">
        <v>168</v>
      </c>
      <c r="B34" s="158">
        <v>117333</v>
      </c>
      <c r="C34" s="158">
        <v>111664</v>
      </c>
      <c r="D34" s="158">
        <v>156581</v>
      </c>
      <c r="E34" s="158">
        <v>130640</v>
      </c>
      <c r="F34" s="158">
        <v>146190</v>
      </c>
      <c r="G34" s="158">
        <v>110820</v>
      </c>
    </row>
    <row r="35" spans="1:7" s="131" customFormat="1" ht="39.950000000000003" customHeight="1">
      <c r="A35" s="157" t="s">
        <v>169</v>
      </c>
      <c r="B35" s="158">
        <v>117524</v>
      </c>
      <c r="C35" s="158">
        <v>111661</v>
      </c>
      <c r="D35" s="158">
        <v>153277</v>
      </c>
      <c r="E35" s="158">
        <v>134021</v>
      </c>
      <c r="F35" s="158">
        <v>146937</v>
      </c>
      <c r="G35" s="158">
        <v>110576</v>
      </c>
    </row>
    <row r="36" spans="1:7" s="131" customFormat="1" ht="39.950000000000003" customHeight="1">
      <c r="A36" s="157" t="s">
        <v>170</v>
      </c>
      <c r="B36" s="158">
        <v>114642</v>
      </c>
      <c r="C36" s="158">
        <v>108559</v>
      </c>
      <c r="D36" s="158">
        <v>147292</v>
      </c>
      <c r="E36" s="158">
        <v>132221</v>
      </c>
      <c r="F36" s="158">
        <v>146159</v>
      </c>
      <c r="G36" s="158">
        <v>106679</v>
      </c>
    </row>
    <row r="37" spans="1:7" s="131" customFormat="1" ht="39.950000000000003" customHeight="1">
      <c r="A37" s="157" t="s">
        <v>171</v>
      </c>
      <c r="B37" s="158">
        <v>110546</v>
      </c>
      <c r="C37" s="158">
        <v>104226</v>
      </c>
      <c r="D37" s="158">
        <v>140851</v>
      </c>
      <c r="E37" s="158">
        <v>126407</v>
      </c>
      <c r="F37" s="158">
        <v>144482</v>
      </c>
      <c r="G37" s="158">
        <v>104282</v>
      </c>
    </row>
    <row r="38" spans="1:7" s="131" customFormat="1" ht="39.950000000000003" customHeight="1">
      <c r="A38" s="157" t="s">
        <v>172</v>
      </c>
      <c r="B38" s="158">
        <v>107261</v>
      </c>
      <c r="C38" s="158">
        <v>101241</v>
      </c>
      <c r="D38" s="158">
        <v>133455</v>
      </c>
      <c r="E38" s="158">
        <v>124886</v>
      </c>
      <c r="F38" s="158">
        <v>138384</v>
      </c>
      <c r="G38" s="158">
        <v>102436</v>
      </c>
    </row>
    <row r="39" spans="1:7" s="131" customFormat="1" ht="39.950000000000003" customHeight="1">
      <c r="A39" s="157" t="s">
        <v>173</v>
      </c>
      <c r="B39" s="158">
        <v>104651</v>
      </c>
      <c r="C39" s="158">
        <v>99171</v>
      </c>
      <c r="D39" s="158">
        <v>129001</v>
      </c>
      <c r="E39" s="158">
        <v>121275</v>
      </c>
      <c r="F39" s="158">
        <v>133106</v>
      </c>
      <c r="G39" s="158">
        <v>100354</v>
      </c>
    </row>
    <row r="40" spans="1:7" s="131" customFormat="1" ht="39.950000000000003" customHeight="1">
      <c r="A40" s="157" t="s">
        <v>174</v>
      </c>
      <c r="B40" s="158">
        <v>102924</v>
      </c>
      <c r="C40" s="158">
        <v>97633</v>
      </c>
      <c r="D40" s="158">
        <v>127446</v>
      </c>
      <c r="E40" s="158">
        <v>120292</v>
      </c>
      <c r="F40" s="158">
        <v>128767</v>
      </c>
      <c r="G40" s="158">
        <v>99629</v>
      </c>
    </row>
    <row r="41" spans="1:7" s="131" customFormat="1" ht="39.950000000000003" customHeight="1">
      <c r="A41" s="157" t="s">
        <v>175</v>
      </c>
      <c r="B41" s="158">
        <v>101024</v>
      </c>
      <c r="C41" s="158">
        <v>96236</v>
      </c>
      <c r="D41" s="158">
        <v>126903</v>
      </c>
      <c r="E41" s="158">
        <v>118898</v>
      </c>
      <c r="F41" s="158">
        <v>122684</v>
      </c>
      <c r="G41" s="158">
        <v>97199</v>
      </c>
    </row>
    <row r="42" spans="1:7" s="131" customFormat="1" ht="39.950000000000003" customHeight="1">
      <c r="A42" s="157" t="s">
        <v>176</v>
      </c>
      <c r="B42" s="158">
        <v>97859</v>
      </c>
      <c r="C42" s="158">
        <v>93530</v>
      </c>
      <c r="D42" s="158">
        <v>123783</v>
      </c>
      <c r="E42" s="158">
        <v>118790</v>
      </c>
      <c r="F42" s="158">
        <v>114464</v>
      </c>
      <c r="G42" s="158">
        <v>93578</v>
      </c>
    </row>
    <row r="43" spans="1:7" s="131" customFormat="1" ht="39.950000000000003" customHeight="1">
      <c r="A43" s="157" t="s">
        <v>177</v>
      </c>
      <c r="B43" s="158">
        <v>97467</v>
      </c>
      <c r="C43" s="158">
        <v>93240</v>
      </c>
      <c r="D43" s="158">
        <v>122971</v>
      </c>
      <c r="E43" s="158">
        <v>119556</v>
      </c>
      <c r="F43" s="158">
        <v>112684</v>
      </c>
      <c r="G43" s="158">
        <v>93108</v>
      </c>
    </row>
    <row r="44" spans="1:7" s="131" customFormat="1" ht="39.950000000000003" customHeight="1">
      <c r="A44" s="157" t="s">
        <v>178</v>
      </c>
      <c r="B44" s="158">
        <v>97298</v>
      </c>
      <c r="C44" s="158">
        <v>93190</v>
      </c>
      <c r="D44" s="158">
        <v>122742</v>
      </c>
      <c r="E44" s="158">
        <v>120045</v>
      </c>
      <c r="F44" s="158">
        <v>111078</v>
      </c>
      <c r="G44" s="158">
        <v>93238</v>
      </c>
    </row>
    <row r="45" spans="1:7" s="131" customFormat="1" ht="39.950000000000003" customHeight="1">
      <c r="A45" s="157" t="s">
        <v>179</v>
      </c>
      <c r="B45" s="158">
        <v>96102</v>
      </c>
      <c r="C45" s="158">
        <v>91847</v>
      </c>
      <c r="D45" s="158">
        <v>120954</v>
      </c>
      <c r="E45" s="158">
        <v>119181</v>
      </c>
      <c r="F45" s="158">
        <v>110222</v>
      </c>
      <c r="G45" s="158">
        <v>92224</v>
      </c>
    </row>
    <row r="46" spans="1:7" s="131" customFormat="1" ht="39.950000000000003" customHeight="1">
      <c r="A46" s="157" t="s">
        <v>180</v>
      </c>
      <c r="B46" s="158">
        <v>94411</v>
      </c>
      <c r="C46" s="158">
        <v>89975</v>
      </c>
      <c r="D46" s="158">
        <v>117838</v>
      </c>
      <c r="E46" s="158">
        <v>118642</v>
      </c>
      <c r="F46" s="158">
        <v>109322</v>
      </c>
      <c r="G46" s="158">
        <v>91170</v>
      </c>
    </row>
    <row r="47" spans="1:7" s="131" customFormat="1" ht="39.950000000000003" customHeight="1">
      <c r="A47" s="157" t="s">
        <v>181</v>
      </c>
      <c r="B47" s="158">
        <v>92904</v>
      </c>
      <c r="C47" s="158">
        <v>88487</v>
      </c>
      <c r="D47" s="158">
        <v>116517</v>
      </c>
      <c r="E47" s="158">
        <v>116355</v>
      </c>
      <c r="F47" s="158">
        <v>107531</v>
      </c>
      <c r="G47" s="158">
        <v>89835</v>
      </c>
    </row>
    <row r="48" spans="1:7" s="131" customFormat="1" ht="39.950000000000003" customHeight="1">
      <c r="A48" s="157" t="s">
        <v>182</v>
      </c>
      <c r="B48" s="158">
        <v>86190</v>
      </c>
      <c r="C48" s="158">
        <v>81310</v>
      </c>
      <c r="D48" s="158">
        <v>109916</v>
      </c>
      <c r="E48" s="158">
        <v>109270</v>
      </c>
      <c r="F48" s="158">
        <v>103401</v>
      </c>
      <c r="G48" s="158">
        <v>83005</v>
      </c>
    </row>
    <row r="49" spans="1:7" s="131" customFormat="1" ht="39.950000000000003" customHeight="1">
      <c r="A49" s="157" t="s">
        <v>183</v>
      </c>
      <c r="B49" s="158">
        <v>79560</v>
      </c>
      <c r="C49" s="158">
        <v>74440</v>
      </c>
      <c r="D49" s="158">
        <v>97462</v>
      </c>
      <c r="E49" s="158">
        <v>102277</v>
      </c>
      <c r="F49" s="158">
        <v>100351</v>
      </c>
      <c r="G49" s="158">
        <v>76099</v>
      </c>
    </row>
    <row r="50" spans="1:7" s="131" customFormat="1" ht="39.950000000000003" customHeight="1">
      <c r="A50" s="157" t="s">
        <v>184</v>
      </c>
      <c r="B50" s="158">
        <v>77133</v>
      </c>
      <c r="C50" s="158">
        <v>71896</v>
      </c>
      <c r="D50" s="158">
        <v>94812</v>
      </c>
      <c r="E50" s="158">
        <v>99933</v>
      </c>
      <c r="F50" s="158">
        <v>98138</v>
      </c>
      <c r="G50" s="158">
        <v>74240</v>
      </c>
    </row>
    <row r="51" spans="1:7" s="131" customFormat="1" ht="39.950000000000003" customHeight="1">
      <c r="A51" s="157" t="s">
        <v>185</v>
      </c>
      <c r="B51" s="158">
        <v>76007</v>
      </c>
      <c r="C51" s="158">
        <v>70436</v>
      </c>
      <c r="D51" s="158">
        <v>92976</v>
      </c>
      <c r="E51" s="158">
        <v>102542</v>
      </c>
      <c r="F51" s="158">
        <v>95783</v>
      </c>
      <c r="G51" s="158">
        <v>74631</v>
      </c>
    </row>
    <row r="52" spans="1:7" s="131" customFormat="1" ht="39.950000000000003" customHeight="1">
      <c r="A52" s="157" t="s">
        <v>186</v>
      </c>
      <c r="B52" s="158">
        <v>75917</v>
      </c>
      <c r="C52" s="158">
        <v>70083</v>
      </c>
      <c r="D52" s="158">
        <v>92971</v>
      </c>
      <c r="E52" s="158">
        <v>103425</v>
      </c>
      <c r="F52" s="158">
        <v>95770</v>
      </c>
      <c r="G52" s="158">
        <v>76233</v>
      </c>
    </row>
    <row r="53" spans="1:7" s="131" customFormat="1" ht="39.950000000000003" customHeight="1">
      <c r="A53" s="157" t="s">
        <v>187</v>
      </c>
      <c r="B53" s="158">
        <v>74593</v>
      </c>
      <c r="C53" s="158">
        <v>68916</v>
      </c>
      <c r="D53" s="158">
        <v>92474</v>
      </c>
      <c r="E53" s="158">
        <v>106729</v>
      </c>
      <c r="F53" s="158">
        <v>90719</v>
      </c>
      <c r="G53" s="158">
        <v>72590</v>
      </c>
    </row>
    <row r="54" spans="1:7" s="131" customFormat="1" ht="39.950000000000003" customHeight="1">
      <c r="A54" s="157" t="s">
        <v>188</v>
      </c>
      <c r="B54" s="158">
        <v>74166</v>
      </c>
      <c r="C54" s="158">
        <v>68763</v>
      </c>
      <c r="D54" s="158">
        <v>92311</v>
      </c>
      <c r="E54" s="158">
        <v>103077</v>
      </c>
      <c r="F54" s="158">
        <v>90888</v>
      </c>
      <c r="G54" s="158">
        <v>71849</v>
      </c>
    </row>
    <row r="55" spans="1:7" s="131" customFormat="1" ht="39.950000000000003" customHeight="1">
      <c r="A55" s="157" t="s">
        <v>189</v>
      </c>
      <c r="B55" s="158">
        <v>73588</v>
      </c>
      <c r="C55" s="158">
        <v>68016</v>
      </c>
      <c r="D55" s="158">
        <v>91094</v>
      </c>
      <c r="E55" s="158">
        <v>104774</v>
      </c>
      <c r="F55" s="158">
        <v>89988</v>
      </c>
      <c r="G55" s="158">
        <v>71162</v>
      </c>
    </row>
    <row r="56" spans="1:7" s="131" customFormat="1" ht="39.950000000000003" customHeight="1">
      <c r="A56" s="157" t="s">
        <v>190</v>
      </c>
      <c r="B56" s="158">
        <v>74930</v>
      </c>
      <c r="C56" s="158">
        <v>69264</v>
      </c>
      <c r="D56" s="158">
        <v>97408</v>
      </c>
      <c r="E56" s="158">
        <v>101878</v>
      </c>
      <c r="F56" s="158">
        <v>92661</v>
      </c>
      <c r="G56" s="158">
        <v>72784</v>
      </c>
    </row>
    <row r="57" spans="1:7" s="131" customFormat="1" ht="39.950000000000003" customHeight="1">
      <c r="A57" s="157" t="s">
        <v>191</v>
      </c>
      <c r="B57" s="158">
        <v>77569</v>
      </c>
      <c r="C57" s="158">
        <v>73839</v>
      </c>
      <c r="D57" s="158">
        <v>102716</v>
      </c>
      <c r="E57" s="158">
        <v>99608</v>
      </c>
      <c r="F57" s="158">
        <v>97656</v>
      </c>
      <c r="G57" s="158">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rgb="FFFF0000"/>
  </sheetPr>
  <dimension ref="A1:G95"/>
  <sheetViews>
    <sheetView view="pageBreakPreview" topLeftCell="A67" zoomScaleNormal="90" zoomScaleSheetLayoutView="100" workbookViewId="0">
      <selection activeCell="C6" sqref="C6"/>
    </sheetView>
  </sheetViews>
  <sheetFormatPr defaultColWidth="7.44140625" defaultRowHeight="20.100000000000001" customHeight="1"/>
  <cols>
    <col min="1" max="1" width="67.44140625" style="82" customWidth="1"/>
    <col min="2" max="5" width="9.77734375" style="82" customWidth="1"/>
    <col min="6" max="6" width="7.88671875" style="82" bestFit="1" customWidth="1"/>
    <col min="7" max="16384" width="7.44140625" style="82"/>
  </cols>
  <sheetData>
    <row r="1" spans="1:7" ht="20.100000000000001" customHeight="1">
      <c r="A1" s="80" t="s">
        <v>144</v>
      </c>
      <c r="B1" s="80"/>
      <c r="C1" s="80"/>
      <c r="D1" s="81"/>
      <c r="E1" s="81"/>
    </row>
    <row r="2" spans="1:7" ht="22.5">
      <c r="A2" s="83" t="s">
        <v>79</v>
      </c>
      <c r="B2" s="83"/>
      <c r="C2" s="83"/>
      <c r="D2" s="81"/>
      <c r="E2" s="81"/>
    </row>
    <row r="3" spans="1:7" ht="20.25">
      <c r="A3" s="84"/>
      <c r="B3" s="81"/>
      <c r="C3" s="81"/>
      <c r="D3" s="81"/>
      <c r="E3" s="81"/>
    </row>
    <row r="4" spans="1:7" s="84" customFormat="1" ht="20.100000000000001" customHeight="1" thickBot="1">
      <c r="A4" s="84" t="s">
        <v>151</v>
      </c>
      <c r="E4" s="85" t="s">
        <v>145</v>
      </c>
    </row>
    <row r="5" spans="1:7" s="89" customFormat="1" ht="32.25" customHeight="1">
      <c r="A5" s="86" t="s">
        <v>146</v>
      </c>
      <c r="B5" s="87" t="s">
        <v>147</v>
      </c>
      <c r="C5" s="87" t="s">
        <v>148</v>
      </c>
      <c r="D5" s="87" t="s">
        <v>149</v>
      </c>
      <c r="E5" s="88" t="s">
        <v>153</v>
      </c>
      <c r="G5" s="90" t="s">
        <v>150</v>
      </c>
    </row>
    <row r="6" spans="1:7" s="84" customFormat="1" ht="19.5" customHeight="1">
      <c r="A6" s="91" t="s">
        <v>142</v>
      </c>
      <c r="B6" s="92"/>
      <c r="C6" s="93"/>
      <c r="D6" s="94"/>
      <c r="E6" s="95"/>
      <c r="G6" s="93">
        <v>5000</v>
      </c>
    </row>
    <row r="7" spans="1:7" s="84" customFormat="1" ht="19.5" customHeight="1">
      <c r="A7" s="96" t="s">
        <v>135</v>
      </c>
      <c r="B7" s="97">
        <v>0.157</v>
      </c>
      <c r="C7" s="98" t="s">
        <v>104</v>
      </c>
      <c r="D7" s="99">
        <v>24</v>
      </c>
      <c r="E7" s="100"/>
      <c r="G7" s="98">
        <v>5210</v>
      </c>
    </row>
    <row r="8" spans="1:7" s="84" customFormat="1" ht="19.5" customHeight="1">
      <c r="A8" s="96" t="s">
        <v>136</v>
      </c>
      <c r="B8" s="97">
        <v>0.191</v>
      </c>
      <c r="C8" s="98" t="s">
        <v>104</v>
      </c>
      <c r="D8" s="99">
        <v>36</v>
      </c>
      <c r="E8" s="100"/>
      <c r="G8" s="98">
        <v>5220</v>
      </c>
    </row>
    <row r="9" spans="1:7" s="84" customFormat="1" ht="19.5" customHeight="1">
      <c r="A9" s="96" t="s">
        <v>137</v>
      </c>
      <c r="B9" s="97">
        <v>0.19400000000000001</v>
      </c>
      <c r="C9" s="98" t="s">
        <v>104</v>
      </c>
      <c r="D9" s="99">
        <v>36</v>
      </c>
      <c r="E9" s="100"/>
      <c r="G9" s="98">
        <v>5300</v>
      </c>
    </row>
    <row r="10" spans="1:7" s="84" customFormat="1" ht="19.5" customHeight="1">
      <c r="A10" s="101" t="s">
        <v>138</v>
      </c>
      <c r="B10" s="102"/>
      <c r="C10" s="103"/>
      <c r="D10" s="99"/>
      <c r="E10" s="100"/>
      <c r="G10" s="98"/>
    </row>
    <row r="11" spans="1:7" s="84" customFormat="1" ht="19.5" customHeight="1">
      <c r="A11" s="96" t="s">
        <v>103</v>
      </c>
      <c r="B11" s="97">
        <v>0.17199999999999999</v>
      </c>
      <c r="C11" s="98" t="s">
        <v>104</v>
      </c>
      <c r="D11" s="99">
        <v>30</v>
      </c>
      <c r="E11" s="100"/>
      <c r="G11" s="98">
        <v>5400</v>
      </c>
    </row>
    <row r="12" spans="1:7" s="84" customFormat="1" ht="19.5" customHeight="1">
      <c r="A12" s="91" t="s">
        <v>139</v>
      </c>
      <c r="B12" s="92"/>
      <c r="C12" s="93"/>
      <c r="D12" s="94"/>
      <c r="E12" s="95"/>
      <c r="G12" s="93">
        <v>6000</v>
      </c>
    </row>
    <row r="13" spans="1:7" s="84" customFormat="1" ht="19.5" customHeight="1">
      <c r="A13" s="96" t="s">
        <v>105</v>
      </c>
      <c r="B13" s="97" t="s">
        <v>106</v>
      </c>
      <c r="C13" s="98"/>
      <c r="D13" s="99"/>
      <c r="E13" s="100"/>
      <c r="G13" s="98">
        <v>6160</v>
      </c>
    </row>
    <row r="14" spans="1:7" s="84" customFormat="1" ht="19.5" customHeight="1">
      <c r="A14" s="104" t="s">
        <v>140</v>
      </c>
      <c r="B14" s="97"/>
      <c r="C14" s="105"/>
      <c r="D14" s="106"/>
      <c r="E14" s="107"/>
      <c r="G14" s="93">
        <v>7000</v>
      </c>
    </row>
    <row r="15" spans="1:7" s="84" customFormat="1" ht="19.5" customHeight="1">
      <c r="A15" s="108" t="s">
        <v>107</v>
      </c>
      <c r="B15" s="97"/>
      <c r="C15" s="98"/>
      <c r="D15" s="99"/>
      <c r="E15" s="100"/>
      <c r="G15" s="98">
        <v>7100</v>
      </c>
    </row>
    <row r="16" spans="1:7" s="84" customFormat="1" ht="19.5" customHeight="1">
      <c r="A16" s="109" t="s">
        <v>108</v>
      </c>
      <c r="B16" s="97">
        <v>0.54</v>
      </c>
      <c r="C16" s="98" t="s">
        <v>104</v>
      </c>
      <c r="D16" s="99">
        <v>48</v>
      </c>
      <c r="E16" s="100"/>
      <c r="G16" s="98">
        <v>7110</v>
      </c>
    </row>
    <row r="17" spans="1:7" s="84" customFormat="1" ht="19.5" customHeight="1">
      <c r="A17" s="109" t="s">
        <v>109</v>
      </c>
      <c r="B17" s="97"/>
      <c r="C17" s="98"/>
      <c r="D17" s="99"/>
      <c r="E17" s="100"/>
      <c r="G17" s="98"/>
    </row>
    <row r="18" spans="1:7" s="84" customFormat="1" ht="19.5" customHeight="1">
      <c r="A18" s="109" t="s">
        <v>110</v>
      </c>
      <c r="B18" s="97"/>
      <c r="C18" s="98"/>
      <c r="D18" s="99"/>
      <c r="E18" s="100"/>
      <c r="G18" s="98"/>
    </row>
    <row r="19" spans="1:7" s="84" customFormat="1" ht="19.5" customHeight="1">
      <c r="A19" s="109" t="s">
        <v>111</v>
      </c>
      <c r="B19" s="97">
        <v>0.45800000000000002</v>
      </c>
      <c r="C19" s="98" t="s">
        <v>104</v>
      </c>
      <c r="D19" s="99">
        <v>48</v>
      </c>
      <c r="E19" s="100"/>
      <c r="G19" s="98">
        <v>7120</v>
      </c>
    </row>
    <row r="20" spans="1:7" s="84" customFormat="1" ht="19.5" customHeight="1">
      <c r="A20" s="109" t="s">
        <v>112</v>
      </c>
      <c r="B20" s="110">
        <v>0.378</v>
      </c>
      <c r="C20" s="98" t="s">
        <v>104</v>
      </c>
      <c r="D20" s="111">
        <v>48</v>
      </c>
      <c r="E20" s="100"/>
      <c r="G20" s="98">
        <v>7130</v>
      </c>
    </row>
    <row r="21" spans="1:7" s="84" customFormat="1" ht="19.5" customHeight="1">
      <c r="A21" s="112" t="s">
        <v>113</v>
      </c>
      <c r="B21" s="97"/>
      <c r="C21" s="98"/>
      <c r="D21" s="99"/>
      <c r="E21" s="100"/>
      <c r="G21" s="98">
        <v>7200</v>
      </c>
    </row>
    <row r="22" spans="1:7" s="84" customFormat="1" ht="19.5" customHeight="1">
      <c r="A22" s="113" t="s">
        <v>108</v>
      </c>
      <c r="B22" s="114">
        <v>0.43099999999999999</v>
      </c>
      <c r="C22" s="115" t="s">
        <v>104</v>
      </c>
      <c r="D22" s="116">
        <v>48</v>
      </c>
      <c r="E22" s="117"/>
      <c r="G22" s="98">
        <v>7210</v>
      </c>
    </row>
    <row r="23" spans="1:7" s="84" customFormat="1" ht="19.5" customHeight="1">
      <c r="A23" s="118" t="s">
        <v>109</v>
      </c>
      <c r="B23" s="92"/>
      <c r="C23" s="93"/>
      <c r="D23" s="94"/>
      <c r="E23" s="95"/>
      <c r="G23" s="98"/>
    </row>
    <row r="24" spans="1:7" s="84" customFormat="1" ht="19.5" customHeight="1">
      <c r="A24" s="109" t="s">
        <v>110</v>
      </c>
      <c r="B24" s="97"/>
      <c r="C24" s="98"/>
      <c r="D24" s="99"/>
      <c r="E24" s="100"/>
      <c r="G24" s="98"/>
    </row>
    <row r="25" spans="1:7" s="84" customFormat="1" ht="19.5" customHeight="1">
      <c r="A25" s="109" t="s">
        <v>111</v>
      </c>
      <c r="B25" s="97">
        <v>0.38900000000000001</v>
      </c>
      <c r="C25" s="98" t="s">
        <v>104</v>
      </c>
      <c r="D25" s="99">
        <v>48</v>
      </c>
      <c r="E25" s="100"/>
      <c r="G25" s="98">
        <v>7220</v>
      </c>
    </row>
    <row r="26" spans="1:7" s="84" customFormat="1" ht="19.5" customHeight="1">
      <c r="A26" s="109" t="s">
        <v>112</v>
      </c>
      <c r="B26" s="97">
        <v>0.30199999999999999</v>
      </c>
      <c r="C26" s="98" t="s">
        <v>104</v>
      </c>
      <c r="D26" s="99">
        <v>48</v>
      </c>
      <c r="E26" s="100"/>
      <c r="G26" s="98">
        <v>7230</v>
      </c>
    </row>
    <row r="27" spans="1:7" s="84" customFormat="1" ht="19.5" customHeight="1">
      <c r="A27" s="113" t="s">
        <v>114</v>
      </c>
      <c r="B27" s="114" t="s">
        <v>106</v>
      </c>
      <c r="C27" s="115"/>
      <c r="D27" s="116"/>
      <c r="E27" s="117"/>
      <c r="G27" s="98">
        <v>7300</v>
      </c>
    </row>
    <row r="28" spans="1:7" s="84" customFormat="1" ht="19.5" customHeight="1">
      <c r="A28" s="119" t="s">
        <v>141</v>
      </c>
      <c r="B28" s="92"/>
      <c r="C28" s="93"/>
      <c r="D28" s="94"/>
      <c r="E28" s="95"/>
      <c r="G28" s="93">
        <v>8000</v>
      </c>
    </row>
    <row r="29" spans="1:7" s="84" customFormat="1" ht="19.5" customHeight="1">
      <c r="A29" s="109" t="s">
        <v>115</v>
      </c>
      <c r="B29" s="97">
        <v>0.42099999999999999</v>
      </c>
      <c r="C29" s="98" t="s">
        <v>104</v>
      </c>
      <c r="D29" s="99">
        <v>18</v>
      </c>
      <c r="E29" s="100"/>
      <c r="G29" s="98">
        <v>8110</v>
      </c>
    </row>
    <row r="30" spans="1:7" s="84" customFormat="1" ht="19.5" customHeight="1">
      <c r="A30" s="109" t="s">
        <v>116</v>
      </c>
      <c r="B30" s="97">
        <v>0.45900000000000002</v>
      </c>
      <c r="C30" s="98" t="s">
        <v>104</v>
      </c>
      <c r="D30" s="99">
        <v>18</v>
      </c>
      <c r="E30" s="100"/>
      <c r="G30" s="98">
        <v>8120</v>
      </c>
    </row>
    <row r="31" spans="1:7" s="84" customFormat="1" ht="19.5" customHeight="1">
      <c r="A31" s="104" t="s">
        <v>117</v>
      </c>
      <c r="B31" s="97"/>
      <c r="C31" s="98"/>
      <c r="D31" s="99"/>
      <c r="E31" s="100"/>
      <c r="G31" s="98">
        <v>8210</v>
      </c>
    </row>
    <row r="32" spans="1:7" s="84" customFormat="1" ht="19.5" customHeight="1">
      <c r="A32" s="96" t="s">
        <v>118</v>
      </c>
      <c r="B32" s="97">
        <v>0.311</v>
      </c>
      <c r="C32" s="98" t="s">
        <v>104</v>
      </c>
      <c r="D32" s="99">
        <v>30</v>
      </c>
      <c r="E32" s="100"/>
      <c r="G32" s="105"/>
    </row>
    <row r="33" spans="1:7" s="84" customFormat="1" ht="19.5" customHeight="1">
      <c r="A33" s="96" t="s">
        <v>119</v>
      </c>
      <c r="B33" s="97">
        <v>0.379</v>
      </c>
      <c r="C33" s="98" t="s">
        <v>104</v>
      </c>
      <c r="D33" s="99">
        <v>36</v>
      </c>
      <c r="E33" s="100"/>
      <c r="G33" s="105"/>
    </row>
    <row r="34" spans="1:7" s="84" customFormat="1" ht="19.5" customHeight="1">
      <c r="A34" s="96" t="s">
        <v>120</v>
      </c>
      <c r="B34" s="97"/>
      <c r="C34" s="105"/>
      <c r="D34" s="106"/>
      <c r="E34" s="107"/>
      <c r="G34" s="105"/>
    </row>
    <row r="35" spans="1:7" s="84" customFormat="1" ht="19.5" customHeight="1">
      <c r="A35" s="96" t="s">
        <v>121</v>
      </c>
      <c r="B35" s="97"/>
      <c r="C35" s="98"/>
      <c r="D35" s="99"/>
      <c r="E35" s="100"/>
      <c r="G35" s="98"/>
    </row>
    <row r="36" spans="1:7" s="84" customFormat="1" ht="19.5" customHeight="1">
      <c r="A36" s="120" t="s">
        <v>122</v>
      </c>
      <c r="B36" s="97"/>
      <c r="C36" s="98"/>
      <c r="D36" s="99"/>
      <c r="E36" s="100"/>
      <c r="G36" s="98">
        <v>8220</v>
      </c>
    </row>
    <row r="37" spans="1:7" s="84" customFormat="1" ht="19.5" customHeight="1">
      <c r="A37" s="96" t="s">
        <v>123</v>
      </c>
      <c r="B37" s="97">
        <v>0.372</v>
      </c>
      <c r="C37" s="98" t="s">
        <v>104</v>
      </c>
      <c r="D37" s="99">
        <v>30</v>
      </c>
      <c r="E37" s="100"/>
      <c r="G37" s="98"/>
    </row>
    <row r="38" spans="1:7" s="84" customFormat="1" ht="19.5" customHeight="1">
      <c r="A38" s="96" t="s">
        <v>124</v>
      </c>
      <c r="B38" s="97">
        <v>0.45500000000000002</v>
      </c>
      <c r="C38" s="98" t="s">
        <v>104</v>
      </c>
      <c r="D38" s="99">
        <v>36</v>
      </c>
      <c r="E38" s="100"/>
      <c r="G38" s="98"/>
    </row>
    <row r="39" spans="1:7" s="84" customFormat="1" ht="19.5" customHeight="1">
      <c r="A39" s="96" t="s">
        <v>120</v>
      </c>
      <c r="B39" s="97"/>
      <c r="C39" s="105"/>
      <c r="D39" s="99"/>
      <c r="E39" s="100"/>
      <c r="G39" s="98"/>
    </row>
    <row r="40" spans="1:7" s="84" customFormat="1" ht="19.5" customHeight="1">
      <c r="A40" s="96" t="s">
        <v>121</v>
      </c>
      <c r="B40" s="97"/>
      <c r="C40" s="105"/>
      <c r="D40" s="99"/>
      <c r="E40" s="100"/>
      <c r="G40" s="98"/>
    </row>
    <row r="41" spans="1:7" s="84" customFormat="1" ht="19.5" customHeight="1">
      <c r="A41" s="96" t="s">
        <v>125</v>
      </c>
      <c r="B41" s="97" t="s">
        <v>106</v>
      </c>
      <c r="C41" s="98"/>
      <c r="D41" s="99"/>
      <c r="E41" s="100"/>
      <c r="G41" s="98">
        <v>8230</v>
      </c>
    </row>
    <row r="42" spans="1:7" s="84" customFormat="1" ht="19.5" customHeight="1">
      <c r="A42" s="121" t="s">
        <v>126</v>
      </c>
      <c r="B42" s="114">
        <v>0.26100000000000001</v>
      </c>
      <c r="C42" s="115" t="s">
        <v>104</v>
      </c>
      <c r="D42" s="116">
        <v>24</v>
      </c>
      <c r="E42" s="117"/>
      <c r="G42" s="98">
        <v>8260</v>
      </c>
    </row>
    <row r="43" spans="1:7" s="84" customFormat="1" ht="19.5" customHeight="1">
      <c r="A43" s="91" t="s">
        <v>143</v>
      </c>
      <c r="B43" s="122"/>
      <c r="C43" s="123"/>
      <c r="D43" s="124"/>
      <c r="E43" s="125"/>
      <c r="G43" s="93">
        <v>9000</v>
      </c>
    </row>
    <row r="44" spans="1:7" s="84" customFormat="1" ht="19.5" customHeight="1">
      <c r="A44" s="96" t="s">
        <v>127</v>
      </c>
      <c r="B44" s="97">
        <v>0.30099999999999999</v>
      </c>
      <c r="C44" s="98" t="s">
        <v>104</v>
      </c>
      <c r="D44" s="99">
        <v>18</v>
      </c>
      <c r="E44" s="100"/>
      <c r="G44" s="98">
        <v>9110</v>
      </c>
    </row>
    <row r="45" spans="1:7" s="84" customFormat="1" ht="19.5" customHeight="1">
      <c r="A45" s="96" t="s">
        <v>128</v>
      </c>
      <c r="B45" s="97">
        <v>0.33300000000000002</v>
      </c>
      <c r="C45" s="98" t="s">
        <v>104</v>
      </c>
      <c r="D45" s="99">
        <v>24</v>
      </c>
      <c r="E45" s="100"/>
      <c r="G45" s="98"/>
    </row>
    <row r="46" spans="1:7" s="84" customFormat="1" ht="19.5" customHeight="1">
      <c r="A46" s="120" t="s">
        <v>129</v>
      </c>
      <c r="B46" s="97"/>
      <c r="C46" s="98"/>
      <c r="D46" s="99"/>
      <c r="E46" s="100"/>
      <c r="G46" s="98">
        <v>9120</v>
      </c>
    </row>
    <row r="47" spans="1:7" s="84" customFormat="1" ht="19.5" customHeight="1">
      <c r="A47" s="96" t="s">
        <v>130</v>
      </c>
      <c r="B47" s="97">
        <v>0.27900000000000003</v>
      </c>
      <c r="C47" s="98" t="s">
        <v>104</v>
      </c>
      <c r="D47" s="99">
        <v>18</v>
      </c>
      <c r="E47" s="100"/>
      <c r="G47" s="98"/>
    </row>
    <row r="48" spans="1:7" s="84" customFormat="1" ht="19.5" customHeight="1">
      <c r="A48" s="96" t="s">
        <v>131</v>
      </c>
      <c r="B48" s="97">
        <v>0.307</v>
      </c>
      <c r="C48" s="98" t="s">
        <v>104</v>
      </c>
      <c r="D48" s="99">
        <v>24</v>
      </c>
      <c r="E48" s="100"/>
      <c r="G48" s="98"/>
    </row>
    <row r="49" spans="1:7" s="84" customFormat="1" ht="19.5" customHeight="1">
      <c r="A49" s="96" t="s">
        <v>132</v>
      </c>
      <c r="B49" s="97">
        <v>0.24299999999999999</v>
      </c>
      <c r="C49" s="98" t="s">
        <v>104</v>
      </c>
      <c r="D49" s="99">
        <v>24</v>
      </c>
      <c r="E49" s="100"/>
      <c r="G49" s="98">
        <v>9200</v>
      </c>
    </row>
    <row r="50" spans="1:7" s="84" customFormat="1" ht="19.5" customHeight="1">
      <c r="A50" s="96" t="s">
        <v>133</v>
      </c>
      <c r="B50" s="97">
        <v>0.215</v>
      </c>
      <c r="C50" s="98" t="s">
        <v>104</v>
      </c>
      <c r="D50" s="99">
        <v>24</v>
      </c>
      <c r="E50" s="100"/>
      <c r="G50" s="98">
        <v>9300</v>
      </c>
    </row>
    <row r="51" spans="1:7" s="84" customFormat="1" ht="19.5" customHeight="1" thickBot="1">
      <c r="A51" s="126" t="s">
        <v>134</v>
      </c>
      <c r="B51" s="127">
        <v>0.191</v>
      </c>
      <c r="C51" s="128" t="s">
        <v>104</v>
      </c>
      <c r="D51" s="129">
        <v>24</v>
      </c>
      <c r="E51" s="130"/>
      <c r="G51" s="115">
        <v>9500</v>
      </c>
    </row>
    <row r="52" spans="1:7" s="84" customFormat="1" ht="13.5">
      <c r="A52" s="347" t="s">
        <v>74</v>
      </c>
      <c r="B52" s="347"/>
      <c r="C52" s="347"/>
      <c r="D52" s="347"/>
      <c r="E52" s="347"/>
    </row>
    <row r="53" spans="1:7" s="84" customFormat="1" ht="13.5">
      <c r="A53" s="131" t="s">
        <v>66</v>
      </c>
      <c r="B53" s="131"/>
      <c r="C53" s="131"/>
    </row>
    <row r="54" spans="1:7" s="84" customFormat="1" ht="13.5">
      <c r="A54" s="131" t="s">
        <v>75</v>
      </c>
      <c r="B54" s="131"/>
      <c r="C54" s="131"/>
    </row>
    <row r="55" spans="1:7" s="84" customFormat="1" ht="13.5">
      <c r="A55" s="131" t="s">
        <v>76</v>
      </c>
      <c r="B55" s="131"/>
      <c r="C55" s="131"/>
    </row>
    <row r="56" spans="1:7" s="84" customFormat="1" ht="13.5">
      <c r="A56" s="132" t="s">
        <v>67</v>
      </c>
      <c r="B56" s="132"/>
      <c r="C56" s="132"/>
      <c r="D56" s="133"/>
      <c r="E56" s="133"/>
    </row>
    <row r="57" spans="1:7" s="84" customFormat="1" ht="45.2" customHeight="1">
      <c r="A57" s="347" t="s">
        <v>152</v>
      </c>
      <c r="B57" s="347"/>
      <c r="C57" s="347"/>
      <c r="D57" s="348"/>
      <c r="E57" s="348"/>
    </row>
    <row r="58" spans="1:7" s="84" customFormat="1" ht="13.5">
      <c r="A58" s="132" t="s">
        <v>40</v>
      </c>
      <c r="B58" s="132"/>
      <c r="C58" s="132"/>
      <c r="D58" s="133"/>
      <c r="E58" s="133"/>
    </row>
    <row r="59" spans="1:7" s="84" customFormat="1" ht="13.5">
      <c r="A59" s="132" t="s">
        <v>41</v>
      </c>
      <c r="B59" s="132"/>
      <c r="C59" s="132"/>
      <c r="D59" s="133"/>
      <c r="E59" s="133"/>
    </row>
    <row r="60" spans="1:7" s="84" customFormat="1" ht="13.5">
      <c r="A60" s="347" t="s">
        <v>71</v>
      </c>
      <c r="B60" s="347"/>
      <c r="C60" s="347"/>
      <c r="D60" s="347"/>
      <c r="E60" s="347"/>
    </row>
    <row r="61" spans="1:7" s="84" customFormat="1" ht="27.75" customHeight="1">
      <c r="A61" s="347" t="s">
        <v>72</v>
      </c>
      <c r="B61" s="347"/>
      <c r="C61" s="347"/>
      <c r="D61" s="347"/>
      <c r="E61" s="347"/>
    </row>
    <row r="62" spans="1:7" s="84" customFormat="1" ht="13.5">
      <c r="A62" s="132" t="s">
        <v>42</v>
      </c>
      <c r="B62" s="132"/>
      <c r="C62" s="132"/>
      <c r="D62" s="133"/>
      <c r="E62" s="133"/>
    </row>
    <row r="63" spans="1:7" s="84" customFormat="1" ht="13.5">
      <c r="A63" s="132" t="s">
        <v>43</v>
      </c>
      <c r="B63" s="132"/>
      <c r="C63" s="132"/>
      <c r="D63" s="133"/>
      <c r="E63" s="133"/>
    </row>
    <row r="64" spans="1:7" s="84" customFormat="1" ht="14.25" thickBot="1">
      <c r="A64" s="347" t="s">
        <v>78</v>
      </c>
      <c r="B64" s="347"/>
      <c r="C64" s="347"/>
      <c r="D64" s="347"/>
      <c r="E64" s="347"/>
    </row>
    <row r="65" spans="1:5" s="84" customFormat="1" ht="13.5">
      <c r="A65" s="134" t="s">
        <v>155</v>
      </c>
      <c r="B65" s="135"/>
      <c r="C65" s="135"/>
      <c r="D65" s="135"/>
      <c r="E65" s="136"/>
    </row>
    <row r="66" spans="1:5" s="84" customFormat="1" ht="13.5">
      <c r="A66" s="137" t="s">
        <v>77</v>
      </c>
      <c r="B66" s="138"/>
      <c r="C66" s="138"/>
      <c r="D66" s="138"/>
      <c r="E66" s="139"/>
    </row>
    <row r="67" spans="1:5" s="84" customFormat="1" ht="14.25" thickBot="1">
      <c r="A67" s="140" t="s">
        <v>73</v>
      </c>
      <c r="B67" s="141"/>
      <c r="C67" s="141"/>
      <c r="D67" s="141"/>
      <c r="E67" s="142"/>
    </row>
    <row r="68" spans="1:5" s="84" customFormat="1" ht="14.25" thickBot="1">
      <c r="A68" s="133"/>
      <c r="B68" s="133"/>
      <c r="C68" s="133"/>
      <c r="D68" s="133"/>
      <c r="E68" s="133"/>
    </row>
    <row r="69" spans="1:5" s="84" customFormat="1" ht="13.5">
      <c r="A69" s="143" t="s">
        <v>154</v>
      </c>
      <c r="B69" s="144"/>
      <c r="C69" s="144"/>
      <c r="D69" s="144"/>
      <c r="E69" s="144"/>
    </row>
    <row r="70" spans="1:5" s="84" customFormat="1" ht="32.25" customHeight="1">
      <c r="A70" s="349" t="s">
        <v>68</v>
      </c>
      <c r="B70" s="350"/>
      <c r="C70" s="350"/>
      <c r="D70" s="350"/>
      <c r="E70" s="350"/>
    </row>
    <row r="71" spans="1:5" s="84" customFormat="1" ht="45.2" customHeight="1">
      <c r="A71" s="345" t="s">
        <v>69</v>
      </c>
      <c r="B71" s="346"/>
      <c r="C71" s="346"/>
      <c r="D71" s="346"/>
      <c r="E71" s="346"/>
    </row>
    <row r="72" spans="1:5" s="84" customFormat="1" ht="13.5">
      <c r="A72" s="145" t="s">
        <v>44</v>
      </c>
      <c r="B72" s="146"/>
      <c r="C72" s="146"/>
      <c r="D72" s="147"/>
      <c r="E72" s="147"/>
    </row>
    <row r="73" spans="1:5" s="84" customFormat="1" ht="13.5">
      <c r="A73" s="145" t="s">
        <v>45</v>
      </c>
      <c r="B73" s="146"/>
      <c r="C73" s="146"/>
      <c r="D73" s="147"/>
      <c r="E73" s="147"/>
    </row>
    <row r="74" spans="1:5" s="84" customFormat="1" ht="13.5">
      <c r="A74" s="145" t="s">
        <v>46</v>
      </c>
      <c r="B74" s="146"/>
      <c r="C74" s="146"/>
      <c r="D74" s="147"/>
      <c r="E74" s="147"/>
    </row>
    <row r="75" spans="1:5" s="84" customFormat="1" ht="13.5">
      <c r="A75" s="145" t="s">
        <v>47</v>
      </c>
      <c r="B75" s="146"/>
      <c r="C75" s="146"/>
      <c r="D75" s="147"/>
      <c r="E75" s="147"/>
    </row>
    <row r="76" spans="1:5" s="84" customFormat="1" ht="13.5">
      <c r="A76" s="145" t="s">
        <v>48</v>
      </c>
      <c r="B76" s="146"/>
      <c r="C76" s="146"/>
      <c r="D76" s="147"/>
      <c r="E76" s="147"/>
    </row>
    <row r="77" spans="1:5" s="84" customFormat="1" ht="13.5">
      <c r="A77" s="145" t="s">
        <v>49</v>
      </c>
      <c r="B77" s="146"/>
      <c r="C77" s="146"/>
      <c r="D77" s="147"/>
      <c r="E77" s="147"/>
    </row>
    <row r="78" spans="1:5" s="84" customFormat="1" ht="13.5">
      <c r="A78" s="145" t="s">
        <v>50</v>
      </c>
      <c r="B78" s="146"/>
      <c r="C78" s="146"/>
      <c r="D78" s="147"/>
      <c r="E78" s="147"/>
    </row>
    <row r="79" spans="1:5" s="84" customFormat="1" ht="13.5">
      <c r="A79" s="145" t="s">
        <v>51</v>
      </c>
      <c r="B79" s="146"/>
      <c r="C79" s="146"/>
      <c r="D79" s="147"/>
      <c r="E79" s="147"/>
    </row>
    <row r="80" spans="1:5" s="84" customFormat="1" ht="13.5">
      <c r="A80" s="145" t="s">
        <v>52</v>
      </c>
      <c r="B80" s="146"/>
      <c r="C80" s="146"/>
      <c r="D80" s="147"/>
      <c r="E80" s="147"/>
    </row>
    <row r="81" spans="1:5" s="84" customFormat="1" ht="13.5">
      <c r="A81" s="145" t="s">
        <v>53</v>
      </c>
      <c r="B81" s="146"/>
      <c r="C81" s="146"/>
      <c r="D81" s="147"/>
      <c r="E81" s="147"/>
    </row>
    <row r="82" spans="1:5" s="84" customFormat="1" ht="13.5">
      <c r="A82" s="145" t="s">
        <v>54</v>
      </c>
      <c r="B82" s="146"/>
      <c r="C82" s="146"/>
      <c r="D82" s="147"/>
      <c r="E82" s="147"/>
    </row>
    <row r="83" spans="1:5" s="84" customFormat="1" ht="13.5">
      <c r="A83" s="145" t="s">
        <v>55</v>
      </c>
      <c r="B83" s="146"/>
      <c r="C83" s="146"/>
      <c r="D83" s="147"/>
      <c r="E83" s="147"/>
    </row>
    <row r="84" spans="1:5" s="84" customFormat="1" ht="13.5">
      <c r="A84" s="145" t="s">
        <v>56</v>
      </c>
      <c r="B84" s="146"/>
      <c r="C84" s="146"/>
      <c r="D84" s="147"/>
      <c r="E84" s="147"/>
    </row>
    <row r="85" spans="1:5" s="84" customFormat="1" ht="13.5">
      <c r="A85" s="145" t="s">
        <v>57</v>
      </c>
      <c r="B85" s="146"/>
      <c r="C85" s="146"/>
      <c r="D85" s="147"/>
      <c r="E85" s="147"/>
    </row>
    <row r="86" spans="1:5" s="84" customFormat="1" ht="13.5">
      <c r="A86" s="145" t="s">
        <v>58</v>
      </c>
      <c r="B86" s="146"/>
      <c r="C86" s="146"/>
      <c r="D86" s="147"/>
      <c r="E86" s="147"/>
    </row>
    <row r="87" spans="1:5" s="84" customFormat="1" ht="13.5">
      <c r="A87" s="145" t="s">
        <v>59</v>
      </c>
      <c r="B87" s="146"/>
      <c r="C87" s="146"/>
      <c r="D87" s="147"/>
      <c r="E87" s="147"/>
    </row>
    <row r="88" spans="1:5" s="84" customFormat="1" ht="13.5">
      <c r="A88" s="145" t="s">
        <v>60</v>
      </c>
      <c r="B88" s="146"/>
      <c r="C88" s="146"/>
      <c r="D88" s="147"/>
      <c r="E88" s="147"/>
    </row>
    <row r="89" spans="1:5" s="84" customFormat="1" ht="13.5">
      <c r="A89" s="145" t="s">
        <v>61</v>
      </c>
      <c r="B89" s="146"/>
      <c r="C89" s="146"/>
      <c r="D89" s="147"/>
      <c r="E89" s="147"/>
    </row>
    <row r="90" spans="1:5" s="84" customFormat="1" ht="13.5">
      <c r="A90" s="145" t="s">
        <v>62</v>
      </c>
      <c r="B90" s="146"/>
      <c r="C90" s="146"/>
      <c r="D90" s="147"/>
      <c r="E90" s="147"/>
    </row>
    <row r="91" spans="1:5" s="84" customFormat="1" ht="13.5">
      <c r="A91" s="145" t="s">
        <v>63</v>
      </c>
      <c r="B91" s="146"/>
      <c r="C91" s="146"/>
      <c r="D91" s="147"/>
      <c r="E91" s="147"/>
    </row>
    <row r="92" spans="1:5" s="84" customFormat="1" ht="13.5">
      <c r="A92" s="145" t="s">
        <v>64</v>
      </c>
      <c r="B92" s="146"/>
      <c r="C92" s="146"/>
      <c r="D92" s="147"/>
      <c r="E92" s="147"/>
    </row>
    <row r="93" spans="1:5" s="84" customFormat="1" ht="14.25" thickBot="1">
      <c r="A93" s="148" t="s">
        <v>65</v>
      </c>
      <c r="B93" s="149"/>
      <c r="C93" s="149"/>
      <c r="D93" s="150"/>
      <c r="E93" s="150"/>
    </row>
    <row r="94" spans="1:5" ht="20.100000000000001" customHeight="1">
      <c r="A94" s="151"/>
      <c r="B94" s="151"/>
    </row>
    <row r="95" spans="1:5" ht="20.100000000000001" customHeight="1">
      <c r="A95" s="151"/>
      <c r="B95" s="151"/>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1"/>
  <sheetViews>
    <sheetView view="pageBreakPreview" zoomScale="85" zoomScaleNormal="100" zoomScaleSheetLayoutView="85" workbookViewId="0">
      <pane xSplit="4" ySplit="6" topLeftCell="E7" activePane="bottomRight" state="frozen"/>
      <selection pane="topRight"/>
      <selection pane="bottomLeft"/>
      <selection pane="bottomRight"/>
    </sheetView>
  </sheetViews>
  <sheetFormatPr defaultColWidth="8.88671875" defaultRowHeight="20.25" customHeight="1"/>
  <cols>
    <col min="1" max="1" width="8.88671875" style="131"/>
    <col min="2" max="2" width="36.88671875" style="131" bestFit="1" customWidth="1"/>
    <col min="3" max="3" width="22.77734375" style="131" bestFit="1" customWidth="1"/>
    <col min="4" max="4" width="5.33203125" style="131" bestFit="1" customWidth="1"/>
    <col min="5" max="5" width="9.5546875" style="131" bestFit="1" customWidth="1"/>
    <col min="6" max="12" width="15" style="131" customWidth="1"/>
    <col min="13" max="13" width="11.6640625" style="131" customWidth="1"/>
    <col min="14" max="16384" width="8.88671875" style="131"/>
  </cols>
  <sheetData>
    <row r="1" spans="1:13" ht="20.25" customHeight="1">
      <c r="A1" s="239" t="s">
        <v>886</v>
      </c>
    </row>
    <row r="2" spans="1:13" ht="30" customHeight="1">
      <c r="A2" s="249" t="s">
        <v>626</v>
      </c>
      <c r="B2" s="258"/>
      <c r="C2" s="258"/>
      <c r="D2" s="258"/>
      <c r="E2" s="258"/>
      <c r="F2" s="258"/>
      <c r="G2" s="258"/>
      <c r="H2" s="258"/>
      <c r="I2" s="258"/>
      <c r="J2" s="258"/>
      <c r="K2" s="258"/>
      <c r="L2" s="258"/>
      <c r="M2" s="258"/>
    </row>
    <row r="4" spans="1:13" ht="20.25" customHeight="1">
      <c r="A4" s="282" t="s">
        <v>885</v>
      </c>
      <c r="M4" s="241" t="s">
        <v>623</v>
      </c>
    </row>
    <row r="5" spans="1:13" s="240" customFormat="1" ht="30" customHeight="1">
      <c r="A5" s="315" t="s">
        <v>614</v>
      </c>
      <c r="B5" s="315" t="s">
        <v>615</v>
      </c>
      <c r="C5" s="315" t="s">
        <v>616</v>
      </c>
      <c r="D5" s="315" t="s">
        <v>617</v>
      </c>
      <c r="E5" s="315" t="s">
        <v>618</v>
      </c>
      <c r="F5" s="242" t="s">
        <v>619</v>
      </c>
      <c r="G5" s="242"/>
      <c r="H5" s="242" t="s">
        <v>620</v>
      </c>
      <c r="I5" s="242"/>
      <c r="J5" s="242" t="s">
        <v>621</v>
      </c>
      <c r="K5" s="242"/>
      <c r="L5" s="315" t="s">
        <v>2</v>
      </c>
      <c r="M5" s="315" t="s">
        <v>622</v>
      </c>
    </row>
    <row r="6" spans="1:13" ht="30" customHeight="1">
      <c r="A6" s="315"/>
      <c r="B6" s="315"/>
      <c r="C6" s="315"/>
      <c r="D6" s="315"/>
      <c r="E6" s="315"/>
      <c r="F6" s="243" t="s">
        <v>624</v>
      </c>
      <c r="G6" s="243" t="s">
        <v>625</v>
      </c>
      <c r="H6" s="243" t="s">
        <v>624</v>
      </c>
      <c r="I6" s="243" t="s">
        <v>625</v>
      </c>
      <c r="J6" s="243" t="s">
        <v>624</v>
      </c>
      <c r="K6" s="243" t="s">
        <v>625</v>
      </c>
      <c r="L6" s="315"/>
      <c r="M6" s="315"/>
    </row>
    <row r="7" spans="1:13" ht="30.75" customHeight="1">
      <c r="A7" s="246">
        <v>1</v>
      </c>
      <c r="B7" s="246" t="s">
        <v>698</v>
      </c>
      <c r="C7" s="262" t="s">
        <v>870</v>
      </c>
      <c r="D7" s="244" t="s">
        <v>869</v>
      </c>
      <c r="E7" s="276">
        <f>+물량산출서!AC297</f>
        <v>11516.26</v>
      </c>
      <c r="F7" s="245"/>
      <c r="G7" s="245"/>
      <c r="H7" s="245"/>
      <c r="I7" s="245"/>
      <c r="J7" s="245"/>
      <c r="K7" s="245"/>
      <c r="L7" s="245"/>
      <c r="M7" s="264"/>
    </row>
    <row r="8" spans="1:13" ht="30.75" customHeight="1">
      <c r="A8" s="246">
        <f>+A7+1</f>
        <v>2</v>
      </c>
      <c r="B8" s="246" t="s">
        <v>696</v>
      </c>
      <c r="C8" s="262" t="s">
        <v>872</v>
      </c>
      <c r="D8" s="244" t="s">
        <v>869</v>
      </c>
      <c r="E8" s="276">
        <f>+물량산출서!AC298</f>
        <v>2840.33</v>
      </c>
      <c r="F8" s="245"/>
      <c r="G8" s="245"/>
      <c r="H8" s="245"/>
      <c r="I8" s="245"/>
      <c r="J8" s="245"/>
      <c r="K8" s="245"/>
      <c r="L8" s="245"/>
      <c r="M8" s="264"/>
    </row>
    <row r="9" spans="1:13" ht="30.75" customHeight="1">
      <c r="A9" s="246">
        <f t="shared" ref="A9:A40" si="0">+A8+1</f>
        <v>3</v>
      </c>
      <c r="B9" s="246" t="s">
        <v>700</v>
      </c>
      <c r="C9" s="262" t="s">
        <v>873</v>
      </c>
      <c r="D9" s="244" t="s">
        <v>869</v>
      </c>
      <c r="E9" s="276">
        <f>+물량산출서!AC299</f>
        <v>2212.29</v>
      </c>
      <c r="F9" s="245"/>
      <c r="G9" s="245"/>
      <c r="H9" s="245"/>
      <c r="I9" s="245"/>
      <c r="J9" s="245"/>
      <c r="K9" s="245"/>
      <c r="L9" s="245"/>
      <c r="M9" s="264"/>
    </row>
    <row r="10" spans="1:13" ht="30.75" customHeight="1">
      <c r="A10" s="246">
        <f t="shared" si="0"/>
        <v>4</v>
      </c>
      <c r="B10" s="246" t="s">
        <v>704</v>
      </c>
      <c r="C10" s="262" t="s">
        <v>874</v>
      </c>
      <c r="D10" s="244" t="s">
        <v>869</v>
      </c>
      <c r="E10" s="276">
        <f>+물량산출서!AC300</f>
        <v>1826.01</v>
      </c>
      <c r="F10" s="245"/>
      <c r="G10" s="245"/>
      <c r="H10" s="245"/>
      <c r="I10" s="245"/>
      <c r="J10" s="245"/>
      <c r="K10" s="245"/>
      <c r="L10" s="245"/>
      <c r="M10" s="264"/>
    </row>
    <row r="11" spans="1:13" ht="30.75" customHeight="1">
      <c r="A11" s="246">
        <f t="shared" si="0"/>
        <v>5</v>
      </c>
      <c r="B11" s="246" t="s">
        <v>805</v>
      </c>
      <c r="C11" s="262" t="s">
        <v>875</v>
      </c>
      <c r="D11" s="244" t="s">
        <v>869</v>
      </c>
      <c r="E11" s="276">
        <f>+물량산출서!AC301</f>
        <v>4.26</v>
      </c>
      <c r="F11" s="245"/>
      <c r="G11" s="245"/>
      <c r="H11" s="245"/>
      <c r="I11" s="245"/>
      <c r="J11" s="245"/>
      <c r="K11" s="245"/>
      <c r="L11" s="245"/>
      <c r="M11" s="264"/>
    </row>
    <row r="12" spans="1:13" ht="30.75" customHeight="1">
      <c r="A12" s="246">
        <f t="shared" si="0"/>
        <v>6</v>
      </c>
      <c r="B12" s="246" t="s">
        <v>807</v>
      </c>
      <c r="C12" s="262" t="s">
        <v>876</v>
      </c>
      <c r="D12" s="244" t="s">
        <v>869</v>
      </c>
      <c r="E12" s="276">
        <f>+물량산출서!AC302</f>
        <v>6.63</v>
      </c>
      <c r="F12" s="245"/>
      <c r="G12" s="245"/>
      <c r="H12" s="245"/>
      <c r="I12" s="245"/>
      <c r="J12" s="245"/>
      <c r="K12" s="245"/>
      <c r="L12" s="245"/>
      <c r="M12" s="264"/>
    </row>
    <row r="13" spans="1:13" ht="30.75" customHeight="1">
      <c r="A13" s="246">
        <f t="shared" si="0"/>
        <v>7</v>
      </c>
      <c r="B13" s="246" t="s">
        <v>735</v>
      </c>
      <c r="C13" s="262" t="s">
        <v>754</v>
      </c>
      <c r="D13" s="244" t="s">
        <v>636</v>
      </c>
      <c r="E13" s="246">
        <f>+물량산출서!Z122</f>
        <v>1</v>
      </c>
      <c r="F13" s="245"/>
      <c r="G13" s="245"/>
      <c r="H13" s="245"/>
      <c r="I13" s="245"/>
      <c r="J13" s="245"/>
      <c r="K13" s="245"/>
      <c r="L13" s="245"/>
      <c r="M13" s="264"/>
    </row>
    <row r="14" spans="1:13" ht="30.75" customHeight="1">
      <c r="A14" s="246">
        <f t="shared" si="0"/>
        <v>8</v>
      </c>
      <c r="B14" s="246" t="s">
        <v>736</v>
      </c>
      <c r="C14" s="262" t="s">
        <v>756</v>
      </c>
      <c r="D14" s="244" t="s">
        <v>636</v>
      </c>
      <c r="E14" s="246">
        <f>+물량산출서!Z123</f>
        <v>30</v>
      </c>
      <c r="F14" s="245"/>
      <c r="G14" s="245"/>
      <c r="H14" s="245"/>
      <c r="I14" s="245"/>
      <c r="J14" s="245"/>
      <c r="K14" s="245"/>
      <c r="L14" s="245"/>
      <c r="M14" s="264"/>
    </row>
    <row r="15" spans="1:13" ht="30.75" customHeight="1">
      <c r="A15" s="246">
        <f t="shared" si="0"/>
        <v>9</v>
      </c>
      <c r="B15" s="246" t="s">
        <v>737</v>
      </c>
      <c r="C15" s="262" t="s">
        <v>756</v>
      </c>
      <c r="D15" s="244" t="s">
        <v>636</v>
      </c>
      <c r="E15" s="246">
        <f>+물량산출서!Z124</f>
        <v>12</v>
      </c>
      <c r="F15" s="245"/>
      <c r="G15" s="245"/>
      <c r="H15" s="245"/>
      <c r="I15" s="245"/>
      <c r="J15" s="245"/>
      <c r="K15" s="245"/>
      <c r="L15" s="245"/>
      <c r="M15" s="264"/>
    </row>
    <row r="16" spans="1:13" ht="30.75" customHeight="1">
      <c r="A16" s="246">
        <f t="shared" si="0"/>
        <v>10</v>
      </c>
      <c r="B16" s="246" t="s">
        <v>738</v>
      </c>
      <c r="C16" s="262" t="s">
        <v>758</v>
      </c>
      <c r="D16" s="244" t="s">
        <v>636</v>
      </c>
      <c r="E16" s="246">
        <f>+물량산출서!Z125</f>
        <v>2</v>
      </c>
      <c r="F16" s="245"/>
      <c r="G16" s="245"/>
      <c r="H16" s="245"/>
      <c r="I16" s="245"/>
      <c r="J16" s="245"/>
      <c r="K16" s="245"/>
      <c r="L16" s="245"/>
      <c r="M16" s="264"/>
    </row>
    <row r="17" spans="1:13" ht="30.75" customHeight="1">
      <c r="A17" s="246">
        <f t="shared" si="0"/>
        <v>11</v>
      </c>
      <c r="B17" s="246" t="s">
        <v>739</v>
      </c>
      <c r="C17" s="262" t="s">
        <v>760</v>
      </c>
      <c r="D17" s="244" t="s">
        <v>636</v>
      </c>
      <c r="E17" s="246">
        <f>+물량산출서!Z126</f>
        <v>6</v>
      </c>
      <c r="F17" s="245"/>
      <c r="G17" s="245"/>
      <c r="H17" s="245"/>
      <c r="I17" s="245"/>
      <c r="J17" s="245"/>
      <c r="K17" s="245"/>
      <c r="L17" s="245"/>
      <c r="M17" s="264"/>
    </row>
    <row r="18" spans="1:13" ht="30.75" customHeight="1">
      <c r="A18" s="246">
        <f t="shared" si="0"/>
        <v>12</v>
      </c>
      <c r="B18" s="246" t="s">
        <v>740</v>
      </c>
      <c r="C18" s="262" t="s">
        <v>760</v>
      </c>
      <c r="D18" s="244" t="s">
        <v>636</v>
      </c>
      <c r="E18" s="246">
        <f>+물량산출서!Z127</f>
        <v>2</v>
      </c>
      <c r="F18" s="245"/>
      <c r="G18" s="245"/>
      <c r="H18" s="245"/>
      <c r="I18" s="245"/>
      <c r="J18" s="245"/>
      <c r="K18" s="245"/>
      <c r="L18" s="245"/>
      <c r="M18" s="264"/>
    </row>
    <row r="19" spans="1:13" ht="30.75" customHeight="1">
      <c r="A19" s="246">
        <f t="shared" si="0"/>
        <v>13</v>
      </c>
      <c r="B19" s="246" t="s">
        <v>741</v>
      </c>
      <c r="C19" s="262" t="s">
        <v>760</v>
      </c>
      <c r="D19" s="244" t="s">
        <v>636</v>
      </c>
      <c r="E19" s="246">
        <f>+물량산출서!Z128</f>
        <v>6</v>
      </c>
      <c r="F19" s="245"/>
      <c r="G19" s="245"/>
      <c r="H19" s="245"/>
      <c r="I19" s="245"/>
      <c r="J19" s="245"/>
      <c r="K19" s="245"/>
      <c r="L19" s="245"/>
      <c r="M19" s="264"/>
    </row>
    <row r="20" spans="1:13" ht="30.75" customHeight="1">
      <c r="A20" s="246">
        <f t="shared" si="0"/>
        <v>14</v>
      </c>
      <c r="B20" s="246" t="s">
        <v>742</v>
      </c>
      <c r="C20" s="262" t="s">
        <v>760</v>
      </c>
      <c r="D20" s="244" t="s">
        <v>636</v>
      </c>
      <c r="E20" s="246">
        <f>+물량산출서!Z129</f>
        <v>2</v>
      </c>
      <c r="F20" s="245"/>
      <c r="G20" s="245"/>
      <c r="H20" s="245"/>
      <c r="I20" s="245"/>
      <c r="J20" s="245"/>
      <c r="K20" s="245"/>
      <c r="L20" s="245"/>
      <c r="M20" s="264"/>
    </row>
    <row r="21" spans="1:13" ht="30.75" customHeight="1">
      <c r="A21" s="246">
        <f t="shared" si="0"/>
        <v>15</v>
      </c>
      <c r="B21" s="246" t="s">
        <v>743</v>
      </c>
      <c r="C21" s="262" t="s">
        <v>760</v>
      </c>
      <c r="D21" s="244" t="s">
        <v>636</v>
      </c>
      <c r="E21" s="246">
        <f>+물량산출서!Z130</f>
        <v>1</v>
      </c>
      <c r="F21" s="245"/>
      <c r="G21" s="245"/>
      <c r="H21" s="245"/>
      <c r="I21" s="245"/>
      <c r="J21" s="245"/>
      <c r="K21" s="245"/>
      <c r="L21" s="245"/>
      <c r="M21" s="264"/>
    </row>
    <row r="22" spans="1:13" ht="30.75" customHeight="1">
      <c r="A22" s="246">
        <f t="shared" si="0"/>
        <v>16</v>
      </c>
      <c r="B22" s="246" t="s">
        <v>744</v>
      </c>
      <c r="C22" s="262" t="s">
        <v>762</v>
      </c>
      <c r="D22" s="244" t="s">
        <v>636</v>
      </c>
      <c r="E22" s="246">
        <f>+물량산출서!Z131</f>
        <v>1</v>
      </c>
      <c r="F22" s="245"/>
      <c r="G22" s="245"/>
      <c r="H22" s="245"/>
      <c r="I22" s="245"/>
      <c r="J22" s="245"/>
      <c r="K22" s="245"/>
      <c r="L22" s="245"/>
      <c r="M22" s="264"/>
    </row>
    <row r="23" spans="1:13" ht="30.75" customHeight="1">
      <c r="A23" s="246">
        <f t="shared" si="0"/>
        <v>17</v>
      </c>
      <c r="B23" s="246" t="s">
        <v>746</v>
      </c>
      <c r="C23" s="262" t="s">
        <v>756</v>
      </c>
      <c r="D23" s="244" t="s">
        <v>636</v>
      </c>
      <c r="E23" s="246">
        <f>+물량산출서!Z133</f>
        <v>8</v>
      </c>
      <c r="F23" s="245"/>
      <c r="G23" s="245"/>
      <c r="H23" s="245"/>
      <c r="I23" s="245"/>
      <c r="J23" s="245"/>
      <c r="K23" s="245"/>
      <c r="L23" s="245"/>
      <c r="M23" s="264"/>
    </row>
    <row r="24" spans="1:13" ht="30.75" customHeight="1">
      <c r="A24" s="246">
        <f t="shared" si="0"/>
        <v>18</v>
      </c>
      <c r="B24" s="246" t="s">
        <v>747</v>
      </c>
      <c r="C24" s="262" t="s">
        <v>756</v>
      </c>
      <c r="D24" s="244" t="s">
        <v>636</v>
      </c>
      <c r="E24" s="246">
        <f>+물량산출서!Z134</f>
        <v>4</v>
      </c>
      <c r="F24" s="245"/>
      <c r="G24" s="245"/>
      <c r="H24" s="245"/>
      <c r="I24" s="245"/>
      <c r="J24" s="245"/>
      <c r="K24" s="245"/>
      <c r="L24" s="245"/>
      <c r="M24" s="264"/>
    </row>
    <row r="25" spans="1:13" ht="30.75" customHeight="1">
      <c r="A25" s="246">
        <f t="shared" si="0"/>
        <v>19</v>
      </c>
      <c r="B25" s="246" t="s">
        <v>748</v>
      </c>
      <c r="C25" s="262" t="s">
        <v>756</v>
      </c>
      <c r="D25" s="244" t="s">
        <v>636</v>
      </c>
      <c r="E25" s="246">
        <f>+물량산출서!Z135</f>
        <v>12</v>
      </c>
      <c r="F25" s="245"/>
      <c r="G25" s="245"/>
      <c r="H25" s="245"/>
      <c r="I25" s="245"/>
      <c r="J25" s="245"/>
      <c r="K25" s="245"/>
      <c r="L25" s="245"/>
      <c r="M25" s="264"/>
    </row>
    <row r="26" spans="1:13" ht="30.75" customHeight="1">
      <c r="A26" s="246">
        <f t="shared" si="0"/>
        <v>20</v>
      </c>
      <c r="B26" s="246" t="s">
        <v>749</v>
      </c>
      <c r="C26" s="262" t="s">
        <v>756</v>
      </c>
      <c r="D26" s="244" t="s">
        <v>636</v>
      </c>
      <c r="E26" s="246">
        <f>+물량산출서!Z136</f>
        <v>6</v>
      </c>
      <c r="F26" s="245"/>
      <c r="G26" s="245"/>
      <c r="H26" s="245"/>
      <c r="I26" s="245"/>
      <c r="J26" s="245"/>
      <c r="K26" s="245"/>
      <c r="L26" s="245"/>
      <c r="M26" s="264"/>
    </row>
    <row r="27" spans="1:13" ht="30.75" customHeight="1">
      <c r="A27" s="246">
        <f t="shared" si="0"/>
        <v>21</v>
      </c>
      <c r="B27" s="246" t="s">
        <v>750</v>
      </c>
      <c r="C27" s="262" t="s">
        <v>764</v>
      </c>
      <c r="D27" s="244" t="s">
        <v>636</v>
      </c>
      <c r="E27" s="246">
        <f>+물량산출서!Z137</f>
        <v>1</v>
      </c>
      <c r="F27" s="245"/>
      <c r="G27" s="245"/>
      <c r="H27" s="245"/>
      <c r="I27" s="245"/>
      <c r="J27" s="245"/>
      <c r="K27" s="245"/>
      <c r="L27" s="245"/>
      <c r="M27" s="264"/>
    </row>
    <row r="28" spans="1:13" ht="30.75" customHeight="1">
      <c r="A28" s="246">
        <f t="shared" si="0"/>
        <v>22</v>
      </c>
      <c r="B28" s="246" t="s">
        <v>751</v>
      </c>
      <c r="C28" s="262" t="s">
        <v>766</v>
      </c>
      <c r="D28" s="244" t="s">
        <v>636</v>
      </c>
      <c r="E28" s="246">
        <f>+물량산출서!Z138</f>
        <v>4</v>
      </c>
      <c r="F28" s="245"/>
      <c r="G28" s="245"/>
      <c r="H28" s="245"/>
      <c r="I28" s="245"/>
      <c r="J28" s="245"/>
      <c r="K28" s="245"/>
      <c r="L28" s="245"/>
      <c r="M28" s="264"/>
    </row>
    <row r="29" spans="1:13" ht="30.75" customHeight="1">
      <c r="A29" s="246">
        <f t="shared" si="0"/>
        <v>23</v>
      </c>
      <c r="B29" s="246" t="s">
        <v>752</v>
      </c>
      <c r="C29" s="262" t="s">
        <v>768</v>
      </c>
      <c r="D29" s="244" t="s">
        <v>636</v>
      </c>
      <c r="E29" s="246">
        <f>+물량산출서!Z139</f>
        <v>1</v>
      </c>
      <c r="F29" s="245"/>
      <c r="G29" s="245"/>
      <c r="H29" s="245"/>
      <c r="I29" s="245"/>
      <c r="J29" s="245"/>
      <c r="K29" s="245"/>
      <c r="L29" s="245"/>
      <c r="M29" s="264"/>
    </row>
    <row r="30" spans="1:13" ht="30.75" customHeight="1">
      <c r="A30" s="246">
        <f t="shared" si="0"/>
        <v>24</v>
      </c>
      <c r="B30" s="246" t="s">
        <v>753</v>
      </c>
      <c r="C30" s="262" t="s">
        <v>770</v>
      </c>
      <c r="D30" s="244" t="s">
        <v>636</v>
      </c>
      <c r="E30" s="246">
        <f>+물량산출서!Z140</f>
        <v>4</v>
      </c>
      <c r="F30" s="245"/>
      <c r="G30" s="245"/>
      <c r="H30" s="245"/>
      <c r="I30" s="245"/>
      <c r="J30" s="245"/>
      <c r="K30" s="245"/>
      <c r="L30" s="245"/>
      <c r="M30" s="264"/>
    </row>
    <row r="31" spans="1:13" ht="30.75" customHeight="1">
      <c r="A31" s="246">
        <f t="shared" si="0"/>
        <v>25</v>
      </c>
      <c r="B31" s="246" t="s">
        <v>819</v>
      </c>
      <c r="C31" s="262" t="s">
        <v>762</v>
      </c>
      <c r="D31" s="244" t="s">
        <v>636</v>
      </c>
      <c r="E31" s="246">
        <f>+물량산출서!Z253</f>
        <v>2</v>
      </c>
      <c r="F31" s="245"/>
      <c r="G31" s="245"/>
      <c r="H31" s="245"/>
      <c r="I31" s="245"/>
      <c r="J31" s="245"/>
      <c r="K31" s="245"/>
      <c r="L31" s="245"/>
      <c r="M31" s="264"/>
    </row>
    <row r="32" spans="1:13" ht="30.75" customHeight="1">
      <c r="A32" s="246">
        <f t="shared" si="0"/>
        <v>26</v>
      </c>
      <c r="B32" s="246" t="s">
        <v>820</v>
      </c>
      <c r="C32" s="262" t="s">
        <v>760</v>
      </c>
      <c r="D32" s="244" t="s">
        <v>636</v>
      </c>
      <c r="E32" s="246">
        <f>+물량산출서!Z254</f>
        <v>2</v>
      </c>
      <c r="F32" s="245"/>
      <c r="G32" s="245"/>
      <c r="H32" s="245"/>
      <c r="I32" s="245"/>
      <c r="J32" s="245"/>
      <c r="K32" s="245"/>
      <c r="L32" s="245"/>
      <c r="M32" s="264"/>
    </row>
    <row r="33" spans="1:13" ht="30.75" customHeight="1">
      <c r="A33" s="246">
        <f t="shared" si="0"/>
        <v>27</v>
      </c>
      <c r="B33" s="246" t="s">
        <v>822</v>
      </c>
      <c r="C33" s="262" t="s">
        <v>762</v>
      </c>
      <c r="D33" s="244" t="s">
        <v>636</v>
      </c>
      <c r="E33" s="246">
        <f>+물량산출서!Z255</f>
        <v>2</v>
      </c>
      <c r="F33" s="245"/>
      <c r="G33" s="245"/>
      <c r="H33" s="245"/>
      <c r="I33" s="245"/>
      <c r="J33" s="245"/>
      <c r="K33" s="245"/>
      <c r="L33" s="245"/>
      <c r="M33" s="264"/>
    </row>
    <row r="34" spans="1:13" ht="30.75" customHeight="1">
      <c r="A34" s="246">
        <f t="shared" si="0"/>
        <v>28</v>
      </c>
      <c r="B34" s="246" t="s">
        <v>823</v>
      </c>
      <c r="C34" s="262" t="s">
        <v>760</v>
      </c>
      <c r="D34" s="244" t="s">
        <v>636</v>
      </c>
      <c r="E34" s="246">
        <f>+물량산출서!Z256</f>
        <v>2</v>
      </c>
      <c r="F34" s="245"/>
      <c r="G34" s="245"/>
      <c r="H34" s="245"/>
      <c r="I34" s="245"/>
      <c r="J34" s="245"/>
      <c r="K34" s="245"/>
      <c r="L34" s="245"/>
      <c r="M34" s="264"/>
    </row>
    <row r="35" spans="1:13" ht="30.75" customHeight="1">
      <c r="A35" s="246">
        <f t="shared" si="0"/>
        <v>29</v>
      </c>
      <c r="B35" s="246" t="s">
        <v>825</v>
      </c>
      <c r="C35" s="262" t="s">
        <v>760</v>
      </c>
      <c r="D35" s="244" t="s">
        <v>636</v>
      </c>
      <c r="E35" s="246">
        <f>+물량산출서!Z257</f>
        <v>2</v>
      </c>
      <c r="F35" s="245"/>
      <c r="G35" s="245"/>
      <c r="H35" s="245"/>
      <c r="I35" s="245"/>
      <c r="J35" s="245"/>
      <c r="K35" s="245"/>
      <c r="L35" s="245"/>
      <c r="M35" s="264"/>
    </row>
    <row r="36" spans="1:13" ht="30.75" customHeight="1">
      <c r="A36" s="246">
        <f t="shared" si="0"/>
        <v>30</v>
      </c>
      <c r="B36" s="246" t="s">
        <v>858</v>
      </c>
      <c r="C36" s="262" t="s">
        <v>760</v>
      </c>
      <c r="D36" s="244" t="s">
        <v>636</v>
      </c>
      <c r="E36" s="246">
        <f>+물량산출서!Z290</f>
        <v>2</v>
      </c>
      <c r="F36" s="245"/>
      <c r="G36" s="245"/>
      <c r="H36" s="245"/>
      <c r="I36" s="245"/>
      <c r="J36" s="245"/>
      <c r="K36" s="245"/>
      <c r="L36" s="245"/>
      <c r="M36" s="264"/>
    </row>
    <row r="37" spans="1:13" ht="30.75" customHeight="1">
      <c r="A37" s="246">
        <f t="shared" si="0"/>
        <v>31</v>
      </c>
      <c r="B37" s="246" t="s">
        <v>860</v>
      </c>
      <c r="C37" s="262" t="s">
        <v>861</v>
      </c>
      <c r="D37" s="244" t="s">
        <v>636</v>
      </c>
      <c r="E37" s="246">
        <f>+물량산출서!Z291</f>
        <v>1</v>
      </c>
      <c r="F37" s="245"/>
      <c r="G37" s="245"/>
      <c r="H37" s="245"/>
      <c r="I37" s="245"/>
      <c r="J37" s="245"/>
      <c r="K37" s="245"/>
      <c r="L37" s="245"/>
      <c r="M37" s="264"/>
    </row>
    <row r="38" spans="1:13" ht="30.75" customHeight="1">
      <c r="A38" s="246">
        <f t="shared" si="0"/>
        <v>32</v>
      </c>
      <c r="B38" s="246" t="s">
        <v>638</v>
      </c>
      <c r="C38" s="262" t="s">
        <v>639</v>
      </c>
      <c r="D38" s="244" t="s">
        <v>637</v>
      </c>
      <c r="E38" s="246">
        <f>+물량산출서!AC303</f>
        <v>25.94</v>
      </c>
      <c r="F38" s="245"/>
      <c r="G38" s="245"/>
      <c r="H38" s="245"/>
      <c r="I38" s="245"/>
      <c r="J38" s="245"/>
      <c r="K38" s="245"/>
      <c r="L38" s="245"/>
      <c r="M38" s="264"/>
    </row>
    <row r="39" spans="1:13" ht="30.75" customHeight="1">
      <c r="A39" s="246">
        <f t="shared" si="0"/>
        <v>33</v>
      </c>
      <c r="B39" s="246" t="s">
        <v>641</v>
      </c>
      <c r="C39" s="262" t="s">
        <v>640</v>
      </c>
      <c r="D39" s="244" t="s">
        <v>637</v>
      </c>
      <c r="E39" s="246">
        <f>+물량산출서!AC303</f>
        <v>25.94</v>
      </c>
      <c r="F39" s="245"/>
      <c r="G39" s="245"/>
      <c r="H39" s="245"/>
      <c r="I39" s="245"/>
      <c r="J39" s="245"/>
      <c r="K39" s="245"/>
      <c r="L39" s="245"/>
      <c r="M39" s="264"/>
    </row>
    <row r="40" spans="1:13" ht="30.75" customHeight="1">
      <c r="A40" s="246">
        <f t="shared" si="0"/>
        <v>34</v>
      </c>
      <c r="B40" s="246" t="s">
        <v>643</v>
      </c>
      <c r="C40" s="262" t="s">
        <v>644</v>
      </c>
      <c r="D40" s="244" t="s">
        <v>642</v>
      </c>
      <c r="E40" s="246">
        <f>+물량산출서!AC304</f>
        <v>595.66</v>
      </c>
      <c r="F40" s="245"/>
      <c r="G40" s="245"/>
      <c r="H40" s="245"/>
      <c r="I40" s="245"/>
      <c r="J40" s="245"/>
      <c r="K40" s="245"/>
      <c r="L40" s="245"/>
      <c r="M40" s="264"/>
    </row>
    <row r="41" spans="1:13" s="240" customFormat="1" ht="30.75" customHeight="1">
      <c r="A41" s="247"/>
      <c r="B41" s="243" t="s">
        <v>877</v>
      </c>
      <c r="C41" s="263"/>
      <c r="D41" s="243"/>
      <c r="E41" s="247"/>
      <c r="F41" s="248"/>
      <c r="G41" s="248"/>
      <c r="H41" s="248"/>
      <c r="I41" s="248"/>
      <c r="J41" s="248"/>
      <c r="K41" s="248"/>
      <c r="L41" s="248"/>
      <c r="M41" s="281"/>
    </row>
  </sheetData>
  <mergeCells count="7">
    <mergeCell ref="M5:M6"/>
    <mergeCell ref="A5:A6"/>
    <mergeCell ref="B5:B6"/>
    <mergeCell ref="C5:C6"/>
    <mergeCell ref="D5:D6"/>
    <mergeCell ref="E5:E6"/>
    <mergeCell ref="L5:L6"/>
  </mergeCells>
  <phoneticPr fontId="5" type="noConversion"/>
  <printOptions horizontalCentered="1"/>
  <pageMargins left="0.98425196850393704" right="0.98425196850393704" top="0.78740157480314965" bottom="0.78740157480314965" header="0.51181102362204722" footer="0.51181102362204722"/>
  <pageSetup paperSize="9" scale="53"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16"/>
  <sheetViews>
    <sheetView view="pageBreakPreview" zoomScale="85" zoomScaleNormal="100" zoomScaleSheetLayoutView="85" workbookViewId="0"/>
  </sheetViews>
  <sheetFormatPr defaultColWidth="8.88671875" defaultRowHeight="13.5"/>
  <cols>
    <col min="1" max="1" width="8.88671875" style="131"/>
    <col min="2" max="2" width="31.6640625" style="131" bestFit="1" customWidth="1"/>
    <col min="3" max="3" width="23.88671875" style="131" bestFit="1" customWidth="1"/>
    <col min="4" max="4" width="5.33203125" style="131" bestFit="1" customWidth="1"/>
    <col min="5" max="5" width="7" style="131" bestFit="1" customWidth="1"/>
    <col min="6" max="6" width="5.33203125" style="131" customWidth="1"/>
    <col min="7" max="7" width="8.77734375" style="131" bestFit="1" customWidth="1"/>
    <col min="8" max="8" width="5.33203125" style="131" customWidth="1"/>
    <col min="9" max="9" width="10.44140625" style="131" bestFit="1" customWidth="1"/>
    <col min="10" max="10" width="5.33203125" style="131" customWidth="1"/>
    <col min="11" max="11" width="10.44140625" style="131" bestFit="1" customWidth="1"/>
    <col min="12" max="12" width="5.33203125" style="131" customWidth="1"/>
    <col min="13" max="13" width="8.44140625" style="131" bestFit="1" customWidth="1"/>
    <col min="14" max="14" width="2.44140625" style="131" bestFit="1" customWidth="1"/>
    <col min="15" max="15" width="8.77734375" style="131" bestFit="1" customWidth="1"/>
    <col min="16" max="16" width="5.44140625" style="131" bestFit="1" customWidth="1"/>
    <col min="17" max="17" width="6.109375" style="131" customWidth="1"/>
    <col min="18" max="18" width="3.44140625" style="131" bestFit="1" customWidth="1"/>
    <col min="19" max="19" width="9.5546875" style="131" bestFit="1" customWidth="1"/>
    <col min="20" max="20" width="3.44140625" style="131" bestFit="1" customWidth="1"/>
    <col min="21" max="21" width="4.44140625" style="131" bestFit="1" customWidth="1"/>
    <col min="22" max="22" width="3.44140625" style="131" bestFit="1" customWidth="1"/>
    <col min="23" max="23" width="8.44140625" style="131" bestFit="1" customWidth="1"/>
    <col min="24" max="24" width="2.44140625" style="131" bestFit="1" customWidth="1"/>
    <col min="25" max="25" width="9.44140625" style="131" bestFit="1" customWidth="1"/>
    <col min="26" max="26" width="5" style="131" bestFit="1" customWidth="1"/>
    <col min="27" max="27" width="11.21875" style="131" bestFit="1" customWidth="1"/>
    <col min="28" max="28" width="5.33203125" style="131" bestFit="1" customWidth="1"/>
    <col min="29" max="29" width="8.44140625" style="131" bestFit="1" customWidth="1"/>
    <col min="30" max="30" width="25.109375" style="131" bestFit="1" customWidth="1"/>
    <col min="31" max="16384" width="8.88671875" style="131"/>
  </cols>
  <sheetData>
    <row r="1" spans="1:30" ht="18.75">
      <c r="A1" s="239" t="s">
        <v>887</v>
      </c>
    </row>
    <row r="2" spans="1:30" ht="30" customHeight="1">
      <c r="A2" s="249" t="s">
        <v>627</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row>
    <row r="3" spans="1:30" ht="20.25" customHeight="1"/>
    <row r="4" spans="1:30" ht="20.25" customHeight="1">
      <c r="AD4" s="241"/>
    </row>
    <row r="5" spans="1:30" s="240" customFormat="1" ht="30" customHeight="1">
      <c r="A5" s="315" t="s">
        <v>614</v>
      </c>
      <c r="B5" s="315" t="s">
        <v>615</v>
      </c>
      <c r="C5" s="315" t="s">
        <v>616</v>
      </c>
      <c r="D5" s="315" t="s">
        <v>617</v>
      </c>
      <c r="E5" s="316" t="s">
        <v>628</v>
      </c>
      <c r="F5" s="317"/>
      <c r="G5" s="317"/>
      <c r="H5" s="317"/>
      <c r="I5" s="317"/>
      <c r="J5" s="317"/>
      <c r="K5" s="317"/>
      <c r="L5" s="317"/>
      <c r="M5" s="317"/>
      <c r="N5" s="317"/>
      <c r="O5" s="317"/>
      <c r="P5" s="317"/>
      <c r="Q5" s="317"/>
      <c r="R5" s="317"/>
      <c r="S5" s="317"/>
      <c r="T5" s="317"/>
      <c r="U5" s="317"/>
      <c r="V5" s="317"/>
      <c r="W5" s="317"/>
      <c r="X5" s="317"/>
      <c r="Y5" s="318"/>
      <c r="Z5" s="266" t="s">
        <v>629</v>
      </c>
      <c r="AA5" s="266"/>
      <c r="AB5" s="266"/>
      <c r="AC5" s="266"/>
      <c r="AD5" s="315" t="s">
        <v>622</v>
      </c>
    </row>
    <row r="6" spans="1:30" ht="30" customHeight="1">
      <c r="A6" s="315"/>
      <c r="B6" s="315"/>
      <c r="C6" s="315"/>
      <c r="D6" s="315"/>
      <c r="E6" s="316"/>
      <c r="F6" s="317"/>
      <c r="G6" s="317"/>
      <c r="H6" s="317"/>
      <c r="I6" s="317"/>
      <c r="J6" s="317"/>
      <c r="K6" s="317"/>
      <c r="L6" s="317"/>
      <c r="M6" s="317"/>
      <c r="N6" s="317"/>
      <c r="O6" s="317"/>
      <c r="P6" s="317"/>
      <c r="Q6" s="317"/>
      <c r="R6" s="317"/>
      <c r="S6" s="317"/>
      <c r="T6" s="317"/>
      <c r="U6" s="317"/>
      <c r="V6" s="317"/>
      <c r="W6" s="317"/>
      <c r="X6" s="317"/>
      <c r="Y6" s="318"/>
      <c r="Z6" s="283" t="s">
        <v>630</v>
      </c>
      <c r="AA6" s="267" t="s">
        <v>631</v>
      </c>
      <c r="AB6" s="267" t="s">
        <v>632</v>
      </c>
      <c r="AC6" s="267" t="s">
        <v>633</v>
      </c>
      <c r="AD6" s="315"/>
    </row>
    <row r="7" spans="1:30" ht="30.6" customHeight="1">
      <c r="A7" s="247" t="s">
        <v>888</v>
      </c>
      <c r="B7" s="246"/>
      <c r="C7" s="246"/>
      <c r="D7" s="244"/>
      <c r="E7" s="268"/>
      <c r="F7" s="269"/>
      <c r="G7" s="270"/>
      <c r="H7" s="269"/>
      <c r="I7" s="269"/>
      <c r="J7" s="269"/>
      <c r="K7" s="269"/>
      <c r="L7" s="269"/>
      <c r="M7" s="269"/>
      <c r="N7" s="269"/>
      <c r="O7" s="269"/>
      <c r="P7" s="269"/>
      <c r="Q7" s="269"/>
      <c r="R7" s="269"/>
      <c r="S7" s="269"/>
      <c r="T7" s="269"/>
      <c r="U7" s="269"/>
      <c r="V7" s="269"/>
      <c r="W7" s="269"/>
      <c r="X7" s="269"/>
      <c r="Y7" s="271"/>
      <c r="Z7" s="246"/>
      <c r="AA7" s="246"/>
      <c r="AB7" s="246"/>
      <c r="AC7" s="246"/>
      <c r="AD7" s="246"/>
    </row>
    <row r="8" spans="1:30" ht="30.6" customHeight="1">
      <c r="A8" s="277">
        <v>1</v>
      </c>
      <c r="B8" s="246" t="s">
        <v>695</v>
      </c>
      <c r="C8" s="246"/>
      <c r="D8" s="244"/>
      <c r="E8" s="268"/>
      <c r="F8" s="269"/>
      <c r="G8" s="270"/>
      <c r="H8" s="269"/>
      <c r="I8" s="269"/>
      <c r="J8" s="269"/>
      <c r="K8" s="269"/>
      <c r="L8" s="269"/>
      <c r="M8" s="269"/>
      <c r="N8" s="269"/>
      <c r="O8" s="269"/>
      <c r="P8" s="269"/>
      <c r="Q8" s="269"/>
      <c r="R8" s="269"/>
      <c r="S8" s="269"/>
      <c r="T8" s="269"/>
      <c r="U8" s="269"/>
      <c r="V8" s="269"/>
      <c r="W8" s="269"/>
      <c r="X8" s="269"/>
      <c r="Y8" s="271"/>
      <c r="Z8" s="246"/>
      <c r="AA8" s="246"/>
      <c r="AB8" s="246"/>
      <c r="AC8" s="246"/>
      <c r="AD8" s="246"/>
    </row>
    <row r="9" spans="1:30" ht="30.6" customHeight="1">
      <c r="A9" s="277" t="s">
        <v>645</v>
      </c>
      <c r="B9" s="246" t="s">
        <v>696</v>
      </c>
      <c r="C9" s="246" t="s">
        <v>713</v>
      </c>
      <c r="D9" s="244" t="s">
        <v>719</v>
      </c>
      <c r="E9" s="278">
        <v>2940</v>
      </c>
      <c r="F9" s="273" t="s">
        <v>712</v>
      </c>
      <c r="G9" s="270">
        <v>24.6</v>
      </c>
      <c r="H9" s="273" t="s">
        <v>721</v>
      </c>
      <c r="I9" s="275">
        <v>1000</v>
      </c>
      <c r="J9" s="273"/>
      <c r="K9" s="269"/>
      <c r="L9" s="269"/>
      <c r="M9" s="269"/>
      <c r="N9" s="269"/>
      <c r="O9" s="269"/>
      <c r="P9" s="269"/>
      <c r="Q9" s="269"/>
      <c r="R9" s="269"/>
      <c r="S9" s="269"/>
      <c r="T9" s="269"/>
      <c r="U9" s="269"/>
      <c r="V9" s="269"/>
      <c r="W9" s="269"/>
      <c r="X9" s="273" t="s">
        <v>720</v>
      </c>
      <c r="Y9" s="271">
        <f>+E9*G9/I9</f>
        <v>72.323999999999998</v>
      </c>
      <c r="Z9" s="246">
        <v>2</v>
      </c>
      <c r="AA9" s="246">
        <f>+Y9*Z9</f>
        <v>144.648</v>
      </c>
      <c r="AB9" s="246"/>
      <c r="AC9" s="246">
        <f t="shared" ref="AC9:AC72" si="0">ROUNDDOWN(AA9+(AA9*AB9),2)</f>
        <v>144.63999999999999</v>
      </c>
      <c r="AD9" s="246"/>
    </row>
    <row r="10" spans="1:30" ht="30.6" customHeight="1">
      <c r="A10" s="277" t="s">
        <v>646</v>
      </c>
      <c r="B10" s="246" t="s">
        <v>696</v>
      </c>
      <c r="C10" s="246" t="s">
        <v>713</v>
      </c>
      <c r="D10" s="244" t="s">
        <v>719</v>
      </c>
      <c r="E10" s="278">
        <v>2940</v>
      </c>
      <c r="F10" s="273" t="s">
        <v>712</v>
      </c>
      <c r="G10" s="270">
        <v>24.6</v>
      </c>
      <c r="H10" s="273" t="s">
        <v>721</v>
      </c>
      <c r="I10" s="275">
        <v>1000</v>
      </c>
      <c r="J10" s="273"/>
      <c r="K10" s="269"/>
      <c r="L10" s="269"/>
      <c r="M10" s="269"/>
      <c r="N10" s="269"/>
      <c r="O10" s="269"/>
      <c r="P10" s="269"/>
      <c r="Q10" s="269"/>
      <c r="R10" s="269"/>
      <c r="S10" s="269"/>
      <c r="T10" s="269"/>
      <c r="U10" s="269"/>
      <c r="V10" s="269"/>
      <c r="W10" s="269"/>
      <c r="X10" s="273" t="s">
        <v>720</v>
      </c>
      <c r="Y10" s="271">
        <f>+E10*G10/I10</f>
        <v>72.323999999999998</v>
      </c>
      <c r="Z10" s="246">
        <v>2</v>
      </c>
      <c r="AA10" s="246">
        <f t="shared" ref="AA10:AA81" si="1">+Y10*Z10</f>
        <v>144.648</v>
      </c>
      <c r="AB10" s="246"/>
      <c r="AC10" s="246">
        <f t="shared" si="0"/>
        <v>144.63999999999999</v>
      </c>
      <c r="AD10" s="246"/>
    </row>
    <row r="11" spans="1:30" ht="30.6" customHeight="1">
      <c r="A11" s="277" t="s">
        <v>647</v>
      </c>
      <c r="B11" s="246" t="s">
        <v>696</v>
      </c>
      <c r="C11" s="246" t="s">
        <v>713</v>
      </c>
      <c r="D11" s="244" t="s">
        <v>719</v>
      </c>
      <c r="E11" s="278">
        <v>2795</v>
      </c>
      <c r="F11" s="273" t="s">
        <v>712</v>
      </c>
      <c r="G11" s="270">
        <v>24.6</v>
      </c>
      <c r="H11" s="273" t="s">
        <v>721</v>
      </c>
      <c r="I11" s="275">
        <v>1000</v>
      </c>
      <c r="J11" s="273"/>
      <c r="K11" s="269"/>
      <c r="L11" s="269"/>
      <c r="M11" s="269"/>
      <c r="N11" s="269"/>
      <c r="O11" s="269"/>
      <c r="P11" s="269"/>
      <c r="Q11" s="269"/>
      <c r="R11" s="269"/>
      <c r="S11" s="269"/>
      <c r="T11" s="269"/>
      <c r="U11" s="269"/>
      <c r="V11" s="269"/>
      <c r="W11" s="269"/>
      <c r="X11" s="273" t="s">
        <v>720</v>
      </c>
      <c r="Y11" s="271">
        <f>+E11*G11/I11</f>
        <v>68.757000000000005</v>
      </c>
      <c r="Z11" s="246">
        <v>2</v>
      </c>
      <c r="AA11" s="246">
        <f t="shared" si="1"/>
        <v>137.51400000000001</v>
      </c>
      <c r="AB11" s="246"/>
      <c r="AC11" s="246">
        <f t="shared" si="0"/>
        <v>137.51</v>
      </c>
      <c r="AD11" s="246"/>
    </row>
    <row r="12" spans="1:30" ht="30.6" customHeight="1">
      <c r="A12" s="277" t="s">
        <v>648</v>
      </c>
      <c r="B12" s="246" t="s">
        <v>696</v>
      </c>
      <c r="C12" s="246" t="s">
        <v>713</v>
      </c>
      <c r="D12" s="244" t="s">
        <v>719</v>
      </c>
      <c r="E12" s="278">
        <v>2405</v>
      </c>
      <c r="F12" s="273" t="s">
        <v>712</v>
      </c>
      <c r="G12" s="270">
        <v>24.6</v>
      </c>
      <c r="H12" s="273" t="s">
        <v>721</v>
      </c>
      <c r="I12" s="275">
        <v>1000</v>
      </c>
      <c r="J12" s="273"/>
      <c r="K12" s="269"/>
      <c r="L12" s="269"/>
      <c r="M12" s="269"/>
      <c r="N12" s="269"/>
      <c r="O12" s="269"/>
      <c r="P12" s="269"/>
      <c r="Q12" s="269"/>
      <c r="R12" s="269"/>
      <c r="S12" s="269"/>
      <c r="T12" s="269"/>
      <c r="U12" s="269"/>
      <c r="V12" s="269"/>
      <c r="W12" s="269"/>
      <c r="X12" s="273" t="s">
        <v>720</v>
      </c>
      <c r="Y12" s="271">
        <f>+E12*G12/I12</f>
        <v>59.162999999999997</v>
      </c>
      <c r="Z12" s="246">
        <v>2</v>
      </c>
      <c r="AA12" s="246">
        <f>+Y12*Z12</f>
        <v>118.32599999999999</v>
      </c>
      <c r="AB12" s="246"/>
      <c r="AC12" s="246">
        <f t="shared" si="0"/>
        <v>118.32</v>
      </c>
      <c r="AD12" s="246"/>
    </row>
    <row r="13" spans="1:30" ht="30.6" customHeight="1">
      <c r="A13" s="277" t="s">
        <v>649</v>
      </c>
      <c r="B13" s="246" t="s">
        <v>698</v>
      </c>
      <c r="C13" s="246" t="s">
        <v>697</v>
      </c>
      <c r="D13" s="244" t="s">
        <v>719</v>
      </c>
      <c r="E13" s="278">
        <v>2940</v>
      </c>
      <c r="F13" s="273" t="s">
        <v>712</v>
      </c>
      <c r="G13" s="270">
        <v>90</v>
      </c>
      <c r="H13" s="273" t="s">
        <v>712</v>
      </c>
      <c r="I13" s="269">
        <v>10</v>
      </c>
      <c r="J13" s="273" t="s">
        <v>712</v>
      </c>
      <c r="K13" s="274">
        <v>7.8499999999999993E-3</v>
      </c>
      <c r="L13" s="273" t="s">
        <v>721</v>
      </c>
      <c r="M13" s="275">
        <v>1000</v>
      </c>
      <c r="N13" s="269"/>
      <c r="O13" s="269"/>
      <c r="P13" s="269"/>
      <c r="Q13" s="269"/>
      <c r="R13" s="269"/>
      <c r="S13" s="269"/>
      <c r="T13" s="269"/>
      <c r="U13" s="269"/>
      <c r="V13" s="269"/>
      <c r="W13" s="269"/>
      <c r="X13" s="273" t="s">
        <v>720</v>
      </c>
      <c r="Y13" s="272">
        <f>+E13*G13*I13*K13/M13</f>
        <v>20.771099999999997</v>
      </c>
      <c r="Z13" s="246">
        <v>2</v>
      </c>
      <c r="AA13" s="246">
        <f t="shared" si="1"/>
        <v>41.542199999999994</v>
      </c>
      <c r="AB13" s="246"/>
      <c r="AC13" s="246">
        <f t="shared" si="0"/>
        <v>41.54</v>
      </c>
      <c r="AD13" s="246"/>
    </row>
    <row r="14" spans="1:30" ht="30.6" customHeight="1">
      <c r="A14" s="277" t="s">
        <v>650</v>
      </c>
      <c r="B14" s="246" t="s">
        <v>698</v>
      </c>
      <c r="C14" s="246" t="s">
        <v>697</v>
      </c>
      <c r="D14" s="244" t="s">
        <v>719</v>
      </c>
      <c r="E14" s="278">
        <v>2940</v>
      </c>
      <c r="F14" s="273" t="s">
        <v>712</v>
      </c>
      <c r="G14" s="270">
        <v>90</v>
      </c>
      <c r="H14" s="273" t="s">
        <v>712</v>
      </c>
      <c r="I14" s="269">
        <v>10</v>
      </c>
      <c r="J14" s="273" t="s">
        <v>712</v>
      </c>
      <c r="K14" s="274">
        <v>7.8499999999999993E-3</v>
      </c>
      <c r="L14" s="273" t="s">
        <v>721</v>
      </c>
      <c r="M14" s="275">
        <v>1000</v>
      </c>
      <c r="N14" s="269"/>
      <c r="O14" s="269"/>
      <c r="P14" s="269"/>
      <c r="Q14" s="269"/>
      <c r="R14" s="269"/>
      <c r="S14" s="269"/>
      <c r="T14" s="269"/>
      <c r="U14" s="269"/>
      <c r="V14" s="269"/>
      <c r="W14" s="269"/>
      <c r="X14" s="273" t="s">
        <v>720</v>
      </c>
      <c r="Y14" s="272">
        <f>+E14*G14*I14*K14/M14</f>
        <v>20.771099999999997</v>
      </c>
      <c r="Z14" s="246">
        <v>2</v>
      </c>
      <c r="AA14" s="246">
        <f t="shared" si="1"/>
        <v>41.542199999999994</v>
      </c>
      <c r="AB14" s="246"/>
      <c r="AC14" s="246">
        <f t="shared" si="0"/>
        <v>41.54</v>
      </c>
      <c r="AD14" s="246"/>
    </row>
    <row r="15" spans="1:30" ht="30.6" customHeight="1">
      <c r="A15" s="277" t="s">
        <v>651</v>
      </c>
      <c r="B15" s="246" t="s">
        <v>698</v>
      </c>
      <c r="C15" s="246" t="s">
        <v>697</v>
      </c>
      <c r="D15" s="244" t="s">
        <v>719</v>
      </c>
      <c r="E15" s="268">
        <v>200</v>
      </c>
      <c r="F15" s="273" t="s">
        <v>712</v>
      </c>
      <c r="G15" s="270">
        <v>170</v>
      </c>
      <c r="H15" s="273" t="s">
        <v>712</v>
      </c>
      <c r="I15" s="269">
        <v>10</v>
      </c>
      <c r="J15" s="273" t="s">
        <v>712</v>
      </c>
      <c r="K15" s="274">
        <v>7.8499999999999993E-3</v>
      </c>
      <c r="L15" s="273" t="s">
        <v>721</v>
      </c>
      <c r="M15" s="275">
        <v>1000</v>
      </c>
      <c r="N15" s="269"/>
      <c r="O15" s="269"/>
      <c r="P15" s="269"/>
      <c r="Q15" s="269"/>
      <c r="R15" s="269"/>
      <c r="S15" s="269"/>
      <c r="T15" s="269"/>
      <c r="U15" s="269"/>
      <c r="V15" s="269"/>
      <c r="W15" s="269"/>
      <c r="X15" s="273" t="s">
        <v>720</v>
      </c>
      <c r="Y15" s="272">
        <f>+E15*G15*I15*K15/M15</f>
        <v>2.669</v>
      </c>
      <c r="Z15" s="246">
        <v>2</v>
      </c>
      <c r="AA15" s="246">
        <f t="shared" si="1"/>
        <v>5.3380000000000001</v>
      </c>
      <c r="AB15" s="246"/>
      <c r="AC15" s="246">
        <f t="shared" si="0"/>
        <v>5.33</v>
      </c>
      <c r="AD15" s="246"/>
    </row>
    <row r="16" spans="1:30" ht="30.6" customHeight="1">
      <c r="A16" s="277" t="s">
        <v>652</v>
      </c>
      <c r="B16" s="246" t="s">
        <v>698</v>
      </c>
      <c r="C16" s="246" t="s">
        <v>697</v>
      </c>
      <c r="D16" s="244" t="s">
        <v>719</v>
      </c>
      <c r="E16" s="268">
        <v>250</v>
      </c>
      <c r="F16" s="273" t="s">
        <v>712</v>
      </c>
      <c r="G16" s="270">
        <v>200</v>
      </c>
      <c r="H16" s="273" t="s">
        <v>712</v>
      </c>
      <c r="I16" s="269">
        <v>10</v>
      </c>
      <c r="J16" s="273" t="s">
        <v>712</v>
      </c>
      <c r="K16" s="274">
        <v>7.8499999999999993E-3</v>
      </c>
      <c r="L16" s="273" t="s">
        <v>721</v>
      </c>
      <c r="M16" s="275">
        <v>1000</v>
      </c>
      <c r="N16" s="269"/>
      <c r="O16" s="269"/>
      <c r="P16" s="269"/>
      <c r="Q16" s="269"/>
      <c r="R16" s="269"/>
      <c r="S16" s="269"/>
      <c r="T16" s="269"/>
      <c r="U16" s="269"/>
      <c r="V16" s="269"/>
      <c r="W16" s="269"/>
      <c r="X16" s="273" t="s">
        <v>720</v>
      </c>
      <c r="Y16" s="272">
        <f>+E16*G16*I16*K16/M16</f>
        <v>3.9249999999999994</v>
      </c>
      <c r="Z16" s="246">
        <v>6</v>
      </c>
      <c r="AA16" s="246">
        <f t="shared" si="1"/>
        <v>23.549999999999997</v>
      </c>
      <c r="AB16" s="246"/>
      <c r="AC16" s="246">
        <f t="shared" si="0"/>
        <v>23.55</v>
      </c>
      <c r="AD16" s="246"/>
    </row>
    <row r="17" spans="1:30" ht="30.6" customHeight="1">
      <c r="A17" s="277" t="s">
        <v>653</v>
      </c>
      <c r="B17" s="246" t="s">
        <v>698</v>
      </c>
      <c r="C17" s="246" t="s">
        <v>697</v>
      </c>
      <c r="D17" s="244" t="s">
        <v>719</v>
      </c>
      <c r="E17" s="268">
        <v>90</v>
      </c>
      <c r="F17" s="273" t="s">
        <v>712</v>
      </c>
      <c r="G17" s="270">
        <v>100</v>
      </c>
      <c r="H17" s="273" t="s">
        <v>712</v>
      </c>
      <c r="I17" s="269">
        <v>10</v>
      </c>
      <c r="J17" s="273" t="s">
        <v>712</v>
      </c>
      <c r="K17" s="274">
        <v>7.8499999999999993E-3</v>
      </c>
      <c r="L17" s="273" t="s">
        <v>721</v>
      </c>
      <c r="M17" s="275">
        <v>1000</v>
      </c>
      <c r="N17" s="269"/>
      <c r="O17" s="269"/>
      <c r="P17" s="269"/>
      <c r="Q17" s="269"/>
      <c r="R17" s="269"/>
      <c r="S17" s="269"/>
      <c r="T17" s="269"/>
      <c r="U17" s="269"/>
      <c r="V17" s="269"/>
      <c r="W17" s="269"/>
      <c r="X17" s="273" t="s">
        <v>720</v>
      </c>
      <c r="Y17" s="272">
        <f>+E17*G17*I17*K17/M17</f>
        <v>0.70649999999999991</v>
      </c>
      <c r="Z17" s="246">
        <v>10</v>
      </c>
      <c r="AA17" s="246">
        <f t="shared" si="1"/>
        <v>7.0649999999999995</v>
      </c>
      <c r="AB17" s="246"/>
      <c r="AC17" s="246">
        <f t="shared" si="0"/>
        <v>7.06</v>
      </c>
      <c r="AD17" s="246"/>
    </row>
    <row r="18" spans="1:30" ht="30.6" customHeight="1">
      <c r="A18" s="277">
        <v>2</v>
      </c>
      <c r="B18" s="246" t="s">
        <v>699</v>
      </c>
      <c r="C18" s="246"/>
      <c r="D18" s="244"/>
      <c r="E18" s="268"/>
      <c r="F18" s="269"/>
      <c r="G18" s="270"/>
      <c r="H18" s="269"/>
      <c r="I18" s="269"/>
      <c r="J18" s="269"/>
      <c r="K18" s="269"/>
      <c r="L18" s="269"/>
      <c r="M18" s="269"/>
      <c r="N18" s="269"/>
      <c r="O18" s="269"/>
      <c r="P18" s="269"/>
      <c r="Q18" s="269"/>
      <c r="R18" s="269"/>
      <c r="S18" s="269"/>
      <c r="T18" s="269"/>
      <c r="U18" s="269"/>
      <c r="V18" s="269"/>
      <c r="W18" s="269"/>
      <c r="X18" s="269"/>
      <c r="Y18" s="271"/>
      <c r="Z18" s="246"/>
      <c r="AA18" s="246"/>
      <c r="AB18" s="246"/>
      <c r="AC18" s="246"/>
      <c r="AD18" s="246"/>
    </row>
    <row r="19" spans="1:30" ht="30.6" customHeight="1">
      <c r="A19" s="277" t="s">
        <v>654</v>
      </c>
      <c r="B19" s="246" t="s">
        <v>700</v>
      </c>
      <c r="C19" s="246" t="s">
        <v>714</v>
      </c>
      <c r="D19" s="244" t="s">
        <v>719</v>
      </c>
      <c r="E19" s="278">
        <v>2990</v>
      </c>
      <c r="F19" s="273" t="s">
        <v>712</v>
      </c>
      <c r="G19" s="270">
        <v>49.9</v>
      </c>
      <c r="H19" s="273" t="s">
        <v>721</v>
      </c>
      <c r="I19" s="275">
        <v>1000</v>
      </c>
      <c r="J19" s="273"/>
      <c r="K19" s="269"/>
      <c r="L19" s="269"/>
      <c r="M19" s="269"/>
      <c r="N19" s="269"/>
      <c r="O19" s="269"/>
      <c r="P19" s="269"/>
      <c r="Q19" s="269"/>
      <c r="R19" s="269"/>
      <c r="S19" s="269"/>
      <c r="T19" s="269"/>
      <c r="U19" s="269"/>
      <c r="V19" s="269"/>
      <c r="W19" s="269"/>
      <c r="X19" s="273" t="s">
        <v>720</v>
      </c>
      <c r="Y19" s="271">
        <f>+E19*G19/I19</f>
        <v>149.20099999999999</v>
      </c>
      <c r="Z19" s="246">
        <v>2</v>
      </c>
      <c r="AA19" s="246">
        <f t="shared" si="1"/>
        <v>298.40199999999999</v>
      </c>
      <c r="AB19" s="246"/>
      <c r="AC19" s="246">
        <f t="shared" si="0"/>
        <v>298.39999999999998</v>
      </c>
      <c r="AD19" s="246"/>
    </row>
    <row r="20" spans="1:30" ht="30.6" customHeight="1">
      <c r="A20" s="277" t="s">
        <v>655</v>
      </c>
      <c r="B20" s="246" t="s">
        <v>698</v>
      </c>
      <c r="C20" s="246" t="s">
        <v>697</v>
      </c>
      <c r="D20" s="244" t="s">
        <v>719</v>
      </c>
      <c r="E20" s="268">
        <v>200</v>
      </c>
      <c r="F20" s="273" t="s">
        <v>712</v>
      </c>
      <c r="G20" s="270">
        <v>200</v>
      </c>
      <c r="H20" s="273" t="s">
        <v>712</v>
      </c>
      <c r="I20" s="269">
        <v>10</v>
      </c>
      <c r="J20" s="273" t="s">
        <v>712</v>
      </c>
      <c r="K20" s="274">
        <v>7.8499999999999993E-3</v>
      </c>
      <c r="L20" s="273" t="s">
        <v>721</v>
      </c>
      <c r="M20" s="275">
        <v>1000</v>
      </c>
      <c r="N20" s="269"/>
      <c r="O20" s="269"/>
      <c r="P20" s="269"/>
      <c r="Q20" s="269"/>
      <c r="R20" s="269"/>
      <c r="S20" s="269"/>
      <c r="T20" s="269"/>
      <c r="U20" s="269"/>
      <c r="V20" s="269"/>
      <c r="W20" s="269"/>
      <c r="X20" s="273" t="s">
        <v>720</v>
      </c>
      <c r="Y20" s="272">
        <f>+E20*G20*I20*K20/M20</f>
        <v>3.1399999999999997</v>
      </c>
      <c r="Z20" s="246">
        <v>2</v>
      </c>
      <c r="AA20" s="246">
        <f t="shared" si="1"/>
        <v>6.2799999999999994</v>
      </c>
      <c r="AB20" s="246"/>
      <c r="AC20" s="246">
        <f t="shared" si="0"/>
        <v>6.28</v>
      </c>
      <c r="AD20" s="246"/>
    </row>
    <row r="21" spans="1:30" ht="30.6" customHeight="1">
      <c r="A21" s="277">
        <v>3</v>
      </c>
      <c r="B21" s="246" t="s">
        <v>701</v>
      </c>
      <c r="C21" s="246"/>
      <c r="D21" s="244"/>
      <c r="E21" s="268"/>
      <c r="F21" s="269"/>
      <c r="G21" s="270"/>
      <c r="H21" s="269"/>
      <c r="I21" s="269"/>
      <c r="J21" s="269"/>
      <c r="K21" s="269"/>
      <c r="L21" s="269"/>
      <c r="M21" s="269"/>
      <c r="N21" s="269"/>
      <c r="O21" s="269"/>
      <c r="P21" s="269"/>
      <c r="Q21" s="269"/>
      <c r="R21" s="269"/>
      <c r="S21" s="269"/>
      <c r="T21" s="269"/>
      <c r="U21" s="269"/>
      <c r="V21" s="269"/>
      <c r="W21" s="269"/>
      <c r="X21" s="269"/>
      <c r="Y21" s="271"/>
      <c r="Z21" s="246"/>
      <c r="AA21" s="246"/>
      <c r="AB21" s="246"/>
      <c r="AC21" s="246"/>
      <c r="AD21" s="246"/>
    </row>
    <row r="22" spans="1:30" ht="30.6" customHeight="1">
      <c r="A22" s="277" t="s">
        <v>656</v>
      </c>
      <c r="B22" s="246" t="s">
        <v>700</v>
      </c>
      <c r="C22" s="246" t="s">
        <v>714</v>
      </c>
      <c r="D22" s="244" t="s">
        <v>719</v>
      </c>
      <c r="E22" s="278">
        <v>2890</v>
      </c>
      <c r="F22" s="273" t="s">
        <v>712</v>
      </c>
      <c r="G22" s="270">
        <v>49.9</v>
      </c>
      <c r="H22" s="273" t="s">
        <v>721</v>
      </c>
      <c r="I22" s="275">
        <v>1000</v>
      </c>
      <c r="J22" s="273"/>
      <c r="K22" s="269"/>
      <c r="L22" s="269"/>
      <c r="M22" s="269"/>
      <c r="N22" s="269"/>
      <c r="O22" s="269"/>
      <c r="P22" s="269"/>
      <c r="Q22" s="269"/>
      <c r="R22" s="269"/>
      <c r="S22" s="269"/>
      <c r="T22" s="269"/>
      <c r="U22" s="269"/>
      <c r="V22" s="269"/>
      <c r="W22" s="269"/>
      <c r="X22" s="273" t="s">
        <v>720</v>
      </c>
      <c r="Y22" s="271">
        <f>+E22*G22/I22</f>
        <v>144.21100000000001</v>
      </c>
      <c r="Z22" s="246">
        <v>2</v>
      </c>
      <c r="AA22" s="246">
        <f t="shared" si="1"/>
        <v>288.42200000000003</v>
      </c>
      <c r="AB22" s="246"/>
      <c r="AC22" s="246">
        <f t="shared" si="0"/>
        <v>288.42</v>
      </c>
      <c r="AD22" s="246"/>
    </row>
    <row r="23" spans="1:30" ht="30.6" customHeight="1">
      <c r="A23" s="277" t="s">
        <v>657</v>
      </c>
      <c r="B23" s="246" t="s">
        <v>698</v>
      </c>
      <c r="C23" s="246" t="s">
        <v>697</v>
      </c>
      <c r="D23" s="244" t="s">
        <v>719</v>
      </c>
      <c r="E23" s="268">
        <v>176</v>
      </c>
      <c r="F23" s="273" t="s">
        <v>712</v>
      </c>
      <c r="G23" s="270">
        <v>96</v>
      </c>
      <c r="H23" s="273" t="s">
        <v>712</v>
      </c>
      <c r="I23" s="269">
        <v>10</v>
      </c>
      <c r="J23" s="273" t="s">
        <v>712</v>
      </c>
      <c r="K23" s="274">
        <v>7.8499999999999993E-3</v>
      </c>
      <c r="L23" s="273" t="s">
        <v>721</v>
      </c>
      <c r="M23" s="275">
        <v>1000</v>
      </c>
      <c r="N23" s="269"/>
      <c r="O23" s="269"/>
      <c r="P23" s="269"/>
      <c r="Q23" s="269"/>
      <c r="R23" s="269"/>
      <c r="S23" s="269"/>
      <c r="T23" s="269"/>
      <c r="U23" s="269"/>
      <c r="V23" s="269"/>
      <c r="W23" s="269"/>
      <c r="X23" s="273" t="s">
        <v>720</v>
      </c>
      <c r="Y23" s="272">
        <f>+E23*G23*I23*K23/M23</f>
        <v>1.3263359999999997</v>
      </c>
      <c r="Z23" s="246">
        <v>12</v>
      </c>
      <c r="AA23" s="246">
        <f t="shared" si="1"/>
        <v>15.916031999999998</v>
      </c>
      <c r="AB23" s="246"/>
      <c r="AC23" s="246">
        <f t="shared" si="0"/>
        <v>15.91</v>
      </c>
      <c r="AD23" s="246"/>
    </row>
    <row r="24" spans="1:30" ht="30.6" customHeight="1">
      <c r="A24" s="277" t="s">
        <v>658</v>
      </c>
      <c r="B24" s="246" t="s">
        <v>698</v>
      </c>
      <c r="C24" s="246" t="s">
        <v>697</v>
      </c>
      <c r="D24" s="244" t="s">
        <v>719</v>
      </c>
      <c r="E24" s="268">
        <v>200</v>
      </c>
      <c r="F24" s="273" t="s">
        <v>712</v>
      </c>
      <c r="G24" s="270">
        <v>200</v>
      </c>
      <c r="H24" s="273" t="s">
        <v>712</v>
      </c>
      <c r="I24" s="269">
        <v>10</v>
      </c>
      <c r="J24" s="273" t="s">
        <v>712</v>
      </c>
      <c r="K24" s="274">
        <v>7.8499999999999993E-3</v>
      </c>
      <c r="L24" s="273" t="s">
        <v>721</v>
      </c>
      <c r="M24" s="275">
        <v>1000</v>
      </c>
      <c r="N24" s="269"/>
      <c r="O24" s="269"/>
      <c r="P24" s="269"/>
      <c r="Q24" s="269"/>
      <c r="R24" s="269"/>
      <c r="S24" s="269"/>
      <c r="T24" s="269"/>
      <c r="U24" s="269"/>
      <c r="V24" s="269"/>
      <c r="W24" s="269"/>
      <c r="X24" s="273" t="s">
        <v>720</v>
      </c>
      <c r="Y24" s="272">
        <f>+E24*G24*I24*K24/M24</f>
        <v>3.1399999999999997</v>
      </c>
      <c r="Z24" s="246">
        <v>2</v>
      </c>
      <c r="AA24" s="246">
        <f t="shared" si="1"/>
        <v>6.2799999999999994</v>
      </c>
      <c r="AB24" s="246"/>
      <c r="AC24" s="246">
        <f t="shared" si="0"/>
        <v>6.28</v>
      </c>
      <c r="AD24" s="246"/>
    </row>
    <row r="25" spans="1:30" ht="30.6" customHeight="1">
      <c r="A25" s="277">
        <v>4</v>
      </c>
      <c r="B25" s="246" t="s">
        <v>702</v>
      </c>
      <c r="C25" s="246"/>
      <c r="D25" s="244"/>
      <c r="E25" s="268"/>
      <c r="F25" s="269"/>
      <c r="G25" s="270"/>
      <c r="H25" s="269"/>
      <c r="I25" s="269"/>
      <c r="J25" s="269"/>
      <c r="K25" s="269"/>
      <c r="L25" s="269"/>
      <c r="M25" s="269"/>
      <c r="N25" s="269"/>
      <c r="O25" s="269"/>
      <c r="P25" s="269"/>
      <c r="Q25" s="269"/>
      <c r="R25" s="269"/>
      <c r="S25" s="269"/>
      <c r="T25" s="269"/>
      <c r="U25" s="269"/>
      <c r="V25" s="269"/>
      <c r="W25" s="269"/>
      <c r="X25" s="269"/>
      <c r="Y25" s="271"/>
      <c r="Z25" s="246"/>
      <c r="AA25" s="246"/>
      <c r="AB25" s="246"/>
      <c r="AC25" s="246"/>
      <c r="AD25" s="246"/>
    </row>
    <row r="26" spans="1:30" ht="30.6" customHeight="1">
      <c r="A26" s="277" t="s">
        <v>659</v>
      </c>
      <c r="B26" s="246" t="s">
        <v>698</v>
      </c>
      <c r="C26" s="246" t="s">
        <v>697</v>
      </c>
      <c r="D26" s="244" t="s">
        <v>719</v>
      </c>
      <c r="E26" s="278">
        <v>2540</v>
      </c>
      <c r="F26" s="273" t="s">
        <v>712</v>
      </c>
      <c r="G26" s="270">
        <v>100</v>
      </c>
      <c r="H26" s="273" t="s">
        <v>712</v>
      </c>
      <c r="I26" s="269">
        <v>10</v>
      </c>
      <c r="J26" s="273" t="s">
        <v>712</v>
      </c>
      <c r="K26" s="274">
        <v>7.8499999999999993E-3</v>
      </c>
      <c r="L26" s="273" t="s">
        <v>721</v>
      </c>
      <c r="M26" s="275">
        <v>1000</v>
      </c>
      <c r="N26" s="269"/>
      <c r="O26" s="269"/>
      <c r="P26" s="269"/>
      <c r="Q26" s="269"/>
      <c r="R26" s="269"/>
      <c r="S26" s="269"/>
      <c r="T26" s="269"/>
      <c r="U26" s="269"/>
      <c r="V26" s="269"/>
      <c r="W26" s="269"/>
      <c r="X26" s="273" t="s">
        <v>720</v>
      </c>
      <c r="Y26" s="272">
        <f>+E26*G26*I26*K26/M26</f>
        <v>19.939</v>
      </c>
      <c r="Z26" s="246">
        <v>2</v>
      </c>
      <c r="AA26" s="246">
        <f t="shared" si="1"/>
        <v>39.878</v>
      </c>
      <c r="AB26" s="246"/>
      <c r="AC26" s="246">
        <f t="shared" si="0"/>
        <v>39.869999999999997</v>
      </c>
      <c r="AD26" s="246"/>
    </row>
    <row r="27" spans="1:30" ht="30.6" customHeight="1">
      <c r="A27" s="277" t="s">
        <v>660</v>
      </c>
      <c r="B27" s="246" t="s">
        <v>698</v>
      </c>
      <c r="C27" s="246" t="s">
        <v>697</v>
      </c>
      <c r="D27" s="244" t="s">
        <v>719</v>
      </c>
      <c r="E27" s="278">
        <v>2540</v>
      </c>
      <c r="F27" s="273" t="s">
        <v>712</v>
      </c>
      <c r="G27" s="270">
        <v>190</v>
      </c>
      <c r="H27" s="273" t="s">
        <v>712</v>
      </c>
      <c r="I27" s="269">
        <v>10</v>
      </c>
      <c r="J27" s="273" t="s">
        <v>712</v>
      </c>
      <c r="K27" s="274">
        <v>7.8499999999999993E-3</v>
      </c>
      <c r="L27" s="273" t="s">
        <v>721</v>
      </c>
      <c r="M27" s="275">
        <v>1000</v>
      </c>
      <c r="N27" s="269"/>
      <c r="O27" s="269"/>
      <c r="P27" s="269"/>
      <c r="Q27" s="269"/>
      <c r="R27" s="269"/>
      <c r="S27" s="269"/>
      <c r="T27" s="269"/>
      <c r="U27" s="269"/>
      <c r="V27" s="269"/>
      <c r="W27" s="269"/>
      <c r="X27" s="273" t="s">
        <v>720</v>
      </c>
      <c r="Y27" s="272">
        <f>+E27*G27*I27*K27/M27</f>
        <v>37.884099999999997</v>
      </c>
      <c r="Z27" s="246">
        <v>2</v>
      </c>
      <c r="AA27" s="246">
        <f t="shared" si="1"/>
        <v>75.768199999999993</v>
      </c>
      <c r="AB27" s="246"/>
      <c r="AC27" s="246">
        <f t="shared" si="0"/>
        <v>75.760000000000005</v>
      </c>
      <c r="AD27" s="246"/>
    </row>
    <row r="28" spans="1:30" ht="30.6" customHeight="1">
      <c r="A28" s="277" t="s">
        <v>661</v>
      </c>
      <c r="B28" s="246" t="s">
        <v>698</v>
      </c>
      <c r="C28" s="246" t="s">
        <v>697</v>
      </c>
      <c r="D28" s="244" t="s">
        <v>719</v>
      </c>
      <c r="E28" s="268">
        <v>200</v>
      </c>
      <c r="F28" s="273" t="s">
        <v>712</v>
      </c>
      <c r="G28" s="270">
        <v>100</v>
      </c>
      <c r="H28" s="273" t="s">
        <v>712</v>
      </c>
      <c r="I28" s="269">
        <v>10</v>
      </c>
      <c r="J28" s="273" t="s">
        <v>712</v>
      </c>
      <c r="K28" s="274">
        <v>7.8499999999999993E-3</v>
      </c>
      <c r="L28" s="273" t="s">
        <v>721</v>
      </c>
      <c r="M28" s="275">
        <v>1000</v>
      </c>
      <c r="N28" s="269"/>
      <c r="O28" s="269"/>
      <c r="P28" s="269"/>
      <c r="Q28" s="269"/>
      <c r="R28" s="269"/>
      <c r="S28" s="269"/>
      <c r="T28" s="269"/>
      <c r="U28" s="269"/>
      <c r="V28" s="269"/>
      <c r="W28" s="269"/>
      <c r="X28" s="273" t="s">
        <v>720</v>
      </c>
      <c r="Y28" s="272">
        <f>+E28*G28*I28*K28/M28</f>
        <v>1.5699999999999998</v>
      </c>
      <c r="Z28" s="246">
        <v>2</v>
      </c>
      <c r="AA28" s="246">
        <f t="shared" si="1"/>
        <v>3.1399999999999997</v>
      </c>
      <c r="AB28" s="246"/>
      <c r="AC28" s="246">
        <f t="shared" si="0"/>
        <v>3.14</v>
      </c>
      <c r="AD28" s="246"/>
    </row>
    <row r="29" spans="1:30" ht="30.6" customHeight="1">
      <c r="A29" s="277" t="s">
        <v>662</v>
      </c>
      <c r="B29" s="246" t="s">
        <v>698</v>
      </c>
      <c r="C29" s="246" t="s">
        <v>697</v>
      </c>
      <c r="D29" s="244" t="s">
        <v>719</v>
      </c>
      <c r="E29" s="268">
        <v>190</v>
      </c>
      <c r="F29" s="273" t="s">
        <v>712</v>
      </c>
      <c r="G29" s="270">
        <v>90</v>
      </c>
      <c r="H29" s="273" t="s">
        <v>712</v>
      </c>
      <c r="I29" s="269">
        <v>10</v>
      </c>
      <c r="J29" s="273" t="s">
        <v>712</v>
      </c>
      <c r="K29" s="274">
        <v>7.8499999999999993E-3</v>
      </c>
      <c r="L29" s="273" t="s">
        <v>721</v>
      </c>
      <c r="M29" s="275">
        <v>1000</v>
      </c>
      <c r="N29" s="269"/>
      <c r="O29" s="269"/>
      <c r="P29" s="269"/>
      <c r="Q29" s="269"/>
      <c r="R29" s="269"/>
      <c r="S29" s="269"/>
      <c r="T29" s="269"/>
      <c r="U29" s="269"/>
      <c r="V29" s="269"/>
      <c r="W29" s="269"/>
      <c r="X29" s="273" t="s">
        <v>720</v>
      </c>
      <c r="Y29" s="272">
        <f>+E29*G29*I29*K29/M29</f>
        <v>1.3423499999999999</v>
      </c>
      <c r="Z29" s="246">
        <v>12</v>
      </c>
      <c r="AA29" s="246">
        <f t="shared" si="1"/>
        <v>16.1082</v>
      </c>
      <c r="AB29" s="246"/>
      <c r="AC29" s="246">
        <f t="shared" si="0"/>
        <v>16.100000000000001</v>
      </c>
      <c r="AD29" s="246"/>
    </row>
    <row r="30" spans="1:30" ht="30.6" customHeight="1">
      <c r="A30" s="277">
        <v>5</v>
      </c>
      <c r="B30" s="246" t="s">
        <v>703</v>
      </c>
      <c r="C30" s="246"/>
      <c r="D30" s="244"/>
      <c r="E30" s="268"/>
      <c r="F30" s="269"/>
      <c r="G30" s="270"/>
      <c r="H30" s="269"/>
      <c r="I30" s="269"/>
      <c r="J30" s="269"/>
      <c r="K30" s="269"/>
      <c r="L30" s="269"/>
      <c r="M30" s="269"/>
      <c r="N30" s="269"/>
      <c r="O30" s="269"/>
      <c r="P30" s="269"/>
      <c r="Q30" s="269"/>
      <c r="R30" s="269"/>
      <c r="S30" s="269"/>
      <c r="T30" s="269"/>
      <c r="U30" s="269"/>
      <c r="V30" s="269"/>
      <c r="W30" s="269"/>
      <c r="X30" s="269"/>
      <c r="Y30" s="271"/>
      <c r="Z30" s="246"/>
      <c r="AA30" s="246"/>
      <c r="AB30" s="246"/>
      <c r="AC30" s="246"/>
      <c r="AD30" s="246"/>
    </row>
    <row r="31" spans="1:30" ht="30.6" customHeight="1">
      <c r="A31" s="277" t="s">
        <v>663</v>
      </c>
      <c r="B31" s="246" t="s">
        <v>698</v>
      </c>
      <c r="C31" s="246" t="s">
        <v>697</v>
      </c>
      <c r="D31" s="244" t="s">
        <v>719</v>
      </c>
      <c r="E31" s="278">
        <v>2980</v>
      </c>
      <c r="F31" s="273" t="s">
        <v>712</v>
      </c>
      <c r="G31" s="270">
        <v>700</v>
      </c>
      <c r="H31" s="273" t="s">
        <v>712</v>
      </c>
      <c r="I31" s="269">
        <v>15</v>
      </c>
      <c r="J31" s="273" t="s">
        <v>712</v>
      </c>
      <c r="K31" s="274">
        <v>7.8499999999999993E-3</v>
      </c>
      <c r="L31" s="273" t="s">
        <v>721</v>
      </c>
      <c r="M31" s="275">
        <v>1000</v>
      </c>
      <c r="N31" s="269"/>
      <c r="O31" s="269"/>
      <c r="P31" s="269"/>
      <c r="Q31" s="269"/>
      <c r="R31" s="269"/>
      <c r="S31" s="269"/>
      <c r="T31" s="269"/>
      <c r="U31" s="269"/>
      <c r="V31" s="269"/>
      <c r="W31" s="269"/>
      <c r="X31" s="273" t="s">
        <v>720</v>
      </c>
      <c r="Y31" s="272">
        <f>+E31*G31*I31*K31/M31</f>
        <v>245.62649999999996</v>
      </c>
      <c r="Z31" s="246">
        <v>2</v>
      </c>
      <c r="AA31" s="246">
        <f t="shared" si="1"/>
        <v>491.25299999999993</v>
      </c>
      <c r="AB31" s="246"/>
      <c r="AC31" s="246">
        <f t="shared" si="0"/>
        <v>491.25</v>
      </c>
      <c r="AD31" s="246"/>
    </row>
    <row r="32" spans="1:30" ht="30.6" customHeight="1">
      <c r="A32" s="277" t="s">
        <v>664</v>
      </c>
      <c r="B32" s="246" t="s">
        <v>696</v>
      </c>
      <c r="C32" s="246" t="s">
        <v>715</v>
      </c>
      <c r="D32" s="244" t="s">
        <v>719</v>
      </c>
      <c r="E32" s="278">
        <v>2980</v>
      </c>
      <c r="F32" s="273" t="s">
        <v>712</v>
      </c>
      <c r="G32" s="270">
        <v>38.1</v>
      </c>
      <c r="H32" s="273" t="s">
        <v>721</v>
      </c>
      <c r="I32" s="275">
        <v>1000</v>
      </c>
      <c r="J32" s="273"/>
      <c r="K32" s="269"/>
      <c r="L32" s="269"/>
      <c r="M32" s="269"/>
      <c r="N32" s="269"/>
      <c r="O32" s="269"/>
      <c r="P32" s="269"/>
      <c r="Q32" s="269"/>
      <c r="R32" s="269"/>
      <c r="S32" s="269"/>
      <c r="T32" s="269"/>
      <c r="U32" s="269"/>
      <c r="V32" s="269"/>
      <c r="W32" s="269"/>
      <c r="X32" s="273" t="s">
        <v>720</v>
      </c>
      <c r="Y32" s="271">
        <f>+E32*G32/I32</f>
        <v>113.538</v>
      </c>
      <c r="Z32" s="246">
        <v>2</v>
      </c>
      <c r="AA32" s="246">
        <f t="shared" si="1"/>
        <v>227.07599999999999</v>
      </c>
      <c r="AB32" s="246"/>
      <c r="AC32" s="246">
        <f t="shared" si="0"/>
        <v>227.07</v>
      </c>
      <c r="AD32" s="246"/>
    </row>
    <row r="33" spans="1:30" ht="30.6" customHeight="1">
      <c r="A33" s="277" t="s">
        <v>665</v>
      </c>
      <c r="B33" s="246" t="s">
        <v>698</v>
      </c>
      <c r="C33" s="246" t="s">
        <v>697</v>
      </c>
      <c r="D33" s="244" t="s">
        <v>719</v>
      </c>
      <c r="E33" s="278">
        <v>2980</v>
      </c>
      <c r="F33" s="273" t="s">
        <v>712</v>
      </c>
      <c r="G33" s="270">
        <v>180</v>
      </c>
      <c r="H33" s="273" t="s">
        <v>712</v>
      </c>
      <c r="I33" s="269">
        <v>20</v>
      </c>
      <c r="J33" s="273" t="s">
        <v>712</v>
      </c>
      <c r="K33" s="274">
        <v>7.8499999999999993E-3</v>
      </c>
      <c r="L33" s="273" t="s">
        <v>721</v>
      </c>
      <c r="M33" s="275">
        <v>1000</v>
      </c>
      <c r="N33" s="269"/>
      <c r="O33" s="269"/>
      <c r="P33" s="269"/>
      <c r="Q33" s="269"/>
      <c r="R33" s="269"/>
      <c r="S33" s="269"/>
      <c r="T33" s="269"/>
      <c r="U33" s="269"/>
      <c r="V33" s="269"/>
      <c r="W33" s="269"/>
      <c r="X33" s="273" t="s">
        <v>720</v>
      </c>
      <c r="Y33" s="272">
        <f>+E33*G33*I33*K33/M33</f>
        <v>84.214799999999983</v>
      </c>
      <c r="Z33" s="246">
        <v>2</v>
      </c>
      <c r="AA33" s="246">
        <f t="shared" si="1"/>
        <v>168.42959999999997</v>
      </c>
      <c r="AB33" s="246"/>
      <c r="AC33" s="246">
        <f t="shared" si="0"/>
        <v>168.42</v>
      </c>
      <c r="AD33" s="246"/>
    </row>
    <row r="34" spans="1:30" ht="30.6" customHeight="1">
      <c r="A34" s="277" t="s">
        <v>666</v>
      </c>
      <c r="B34" s="246" t="s">
        <v>698</v>
      </c>
      <c r="C34" s="246" t="s">
        <v>697</v>
      </c>
      <c r="D34" s="244" t="s">
        <v>719</v>
      </c>
      <c r="E34" s="278">
        <v>2980</v>
      </c>
      <c r="F34" s="273" t="s">
        <v>712</v>
      </c>
      <c r="G34" s="270">
        <v>170</v>
      </c>
      <c r="H34" s="273" t="s">
        <v>712</v>
      </c>
      <c r="I34" s="269">
        <v>10</v>
      </c>
      <c r="J34" s="273" t="s">
        <v>712</v>
      </c>
      <c r="K34" s="274">
        <v>7.8499999999999993E-3</v>
      </c>
      <c r="L34" s="273" t="s">
        <v>721</v>
      </c>
      <c r="M34" s="275">
        <v>1000</v>
      </c>
      <c r="N34" s="269"/>
      <c r="O34" s="269"/>
      <c r="P34" s="269"/>
      <c r="Q34" s="269"/>
      <c r="R34" s="269"/>
      <c r="S34" s="269"/>
      <c r="T34" s="269"/>
      <c r="U34" s="269"/>
      <c r="V34" s="269"/>
      <c r="W34" s="269"/>
      <c r="X34" s="273" t="s">
        <v>720</v>
      </c>
      <c r="Y34" s="272">
        <f>+E34*G34*I34*K34/M34</f>
        <v>39.768099999999997</v>
      </c>
      <c r="Z34" s="246">
        <v>2</v>
      </c>
      <c r="AA34" s="246">
        <f t="shared" si="1"/>
        <v>79.536199999999994</v>
      </c>
      <c r="AB34" s="246"/>
      <c r="AC34" s="246">
        <f t="shared" si="0"/>
        <v>79.53</v>
      </c>
      <c r="AD34" s="246"/>
    </row>
    <row r="35" spans="1:30" ht="30.6" customHeight="1">
      <c r="A35" s="277" t="s">
        <v>667</v>
      </c>
      <c r="B35" s="246" t="s">
        <v>704</v>
      </c>
      <c r="C35" s="246" t="s">
        <v>716</v>
      </c>
      <c r="D35" s="244" t="s">
        <v>719</v>
      </c>
      <c r="E35" s="268">
        <v>700</v>
      </c>
      <c r="F35" s="273" t="s">
        <v>712</v>
      </c>
      <c r="G35" s="270">
        <v>14.9</v>
      </c>
      <c r="H35" s="273" t="s">
        <v>721</v>
      </c>
      <c r="I35" s="275">
        <v>1000</v>
      </c>
      <c r="J35" s="269"/>
      <c r="K35" s="269"/>
      <c r="L35" s="269"/>
      <c r="M35" s="269"/>
      <c r="N35" s="269"/>
      <c r="O35" s="269"/>
      <c r="P35" s="269"/>
      <c r="Q35" s="269"/>
      <c r="R35" s="269"/>
      <c r="S35" s="269"/>
      <c r="T35" s="269"/>
      <c r="U35" s="269"/>
      <c r="V35" s="269"/>
      <c r="W35" s="269"/>
      <c r="X35" s="273" t="s">
        <v>720</v>
      </c>
      <c r="Y35" s="271">
        <f>+E35*G35/I35</f>
        <v>10.43</v>
      </c>
      <c r="Z35" s="246">
        <v>2</v>
      </c>
      <c r="AA35" s="246">
        <f t="shared" si="1"/>
        <v>20.86</v>
      </c>
      <c r="AB35" s="246"/>
      <c r="AC35" s="246">
        <f t="shared" si="0"/>
        <v>20.86</v>
      </c>
      <c r="AD35" s="246"/>
    </row>
    <row r="36" spans="1:30" ht="30.6" customHeight="1">
      <c r="A36" s="277" t="s">
        <v>668</v>
      </c>
      <c r="B36" s="246" t="s">
        <v>704</v>
      </c>
      <c r="C36" s="246" t="s">
        <v>716</v>
      </c>
      <c r="D36" s="244" t="s">
        <v>719</v>
      </c>
      <c r="E36" s="268">
        <v>700</v>
      </c>
      <c r="F36" s="273" t="s">
        <v>712</v>
      </c>
      <c r="G36" s="270">
        <v>14.9</v>
      </c>
      <c r="H36" s="273" t="s">
        <v>721</v>
      </c>
      <c r="I36" s="275">
        <v>1000</v>
      </c>
      <c r="J36" s="269"/>
      <c r="K36" s="269"/>
      <c r="L36" s="269"/>
      <c r="M36" s="269"/>
      <c r="N36" s="269"/>
      <c r="O36" s="269"/>
      <c r="P36" s="269"/>
      <c r="Q36" s="269"/>
      <c r="R36" s="269"/>
      <c r="S36" s="269"/>
      <c r="T36" s="269"/>
      <c r="U36" s="269"/>
      <c r="V36" s="269"/>
      <c r="W36" s="269"/>
      <c r="X36" s="273" t="s">
        <v>720</v>
      </c>
      <c r="Y36" s="271">
        <f>+E36*G36/I36</f>
        <v>10.43</v>
      </c>
      <c r="Z36" s="246">
        <v>2</v>
      </c>
      <c r="AA36" s="246">
        <f t="shared" si="1"/>
        <v>20.86</v>
      </c>
      <c r="AB36" s="246"/>
      <c r="AC36" s="246">
        <f t="shared" si="0"/>
        <v>20.86</v>
      </c>
      <c r="AD36" s="246"/>
    </row>
    <row r="37" spans="1:30" ht="30.6" customHeight="1">
      <c r="A37" s="277" t="s">
        <v>669</v>
      </c>
      <c r="B37" s="246" t="s">
        <v>700</v>
      </c>
      <c r="C37" s="246" t="s">
        <v>717</v>
      </c>
      <c r="D37" s="244" t="s">
        <v>719</v>
      </c>
      <c r="E37" s="268">
        <v>410</v>
      </c>
      <c r="F37" s="273" t="s">
        <v>712</v>
      </c>
      <c r="G37" s="270">
        <v>21.3</v>
      </c>
      <c r="H37" s="273" t="s">
        <v>721</v>
      </c>
      <c r="I37" s="275">
        <v>1000</v>
      </c>
      <c r="J37" s="269"/>
      <c r="K37" s="269"/>
      <c r="L37" s="269"/>
      <c r="M37" s="269"/>
      <c r="N37" s="269"/>
      <c r="O37" s="269"/>
      <c r="P37" s="269"/>
      <c r="Q37" s="269"/>
      <c r="R37" s="269"/>
      <c r="S37" s="269"/>
      <c r="T37" s="269"/>
      <c r="U37" s="269"/>
      <c r="V37" s="269"/>
      <c r="W37" s="269"/>
      <c r="X37" s="273" t="s">
        <v>720</v>
      </c>
      <c r="Y37" s="271">
        <f>+E37*G37/I37</f>
        <v>8.7330000000000005</v>
      </c>
      <c r="Z37" s="246">
        <v>4</v>
      </c>
      <c r="AA37" s="246">
        <f t="shared" si="1"/>
        <v>34.932000000000002</v>
      </c>
      <c r="AB37" s="246"/>
      <c r="AC37" s="246">
        <f t="shared" si="0"/>
        <v>34.93</v>
      </c>
      <c r="AD37" s="246"/>
    </row>
    <row r="38" spans="1:30" ht="30.6" customHeight="1">
      <c r="A38" s="277">
        <v>6</v>
      </c>
      <c r="B38" s="246" t="s">
        <v>705</v>
      </c>
      <c r="C38" s="246"/>
      <c r="D38" s="244"/>
      <c r="E38" s="268"/>
      <c r="F38" s="269"/>
      <c r="G38" s="270"/>
      <c r="H38" s="269"/>
      <c r="I38" s="269"/>
      <c r="J38" s="269"/>
      <c r="K38" s="269"/>
      <c r="L38" s="269"/>
      <c r="M38" s="269"/>
      <c r="N38" s="269"/>
      <c r="O38" s="269"/>
      <c r="P38" s="269"/>
      <c r="Q38" s="269"/>
      <c r="R38" s="269"/>
      <c r="S38" s="269"/>
      <c r="T38" s="269"/>
      <c r="U38" s="269"/>
      <c r="V38" s="269"/>
      <c r="W38" s="269"/>
      <c r="X38" s="269"/>
      <c r="Y38" s="271"/>
      <c r="Z38" s="246"/>
      <c r="AA38" s="246"/>
      <c r="AB38" s="246"/>
      <c r="AC38" s="246"/>
      <c r="AD38" s="246"/>
    </row>
    <row r="39" spans="1:30" ht="30.6" customHeight="1">
      <c r="A39" s="277" t="s">
        <v>670</v>
      </c>
      <c r="B39" s="246" t="s">
        <v>698</v>
      </c>
      <c r="C39" s="246" t="s">
        <v>697</v>
      </c>
      <c r="D39" s="244" t="s">
        <v>719</v>
      </c>
      <c r="E39" s="268">
        <v>200</v>
      </c>
      <c r="F39" s="273" t="s">
        <v>712</v>
      </c>
      <c r="G39" s="270">
        <v>100</v>
      </c>
      <c r="H39" s="273" t="s">
        <v>712</v>
      </c>
      <c r="I39" s="269">
        <v>10</v>
      </c>
      <c r="J39" s="273" t="s">
        <v>712</v>
      </c>
      <c r="K39" s="274">
        <v>7.8499999999999993E-3</v>
      </c>
      <c r="L39" s="273" t="s">
        <v>721</v>
      </c>
      <c r="M39" s="275">
        <v>1000</v>
      </c>
      <c r="N39" s="269"/>
      <c r="O39" s="269"/>
      <c r="P39" s="269"/>
      <c r="Q39" s="269"/>
      <c r="R39" s="269"/>
      <c r="S39" s="269"/>
      <c r="T39" s="269"/>
      <c r="U39" s="269"/>
      <c r="V39" s="269"/>
      <c r="W39" s="269"/>
      <c r="X39" s="273" t="s">
        <v>720</v>
      </c>
      <c r="Y39" s="272">
        <f>+E39*G39*I39*K39/M39</f>
        <v>1.5699999999999998</v>
      </c>
      <c r="Z39" s="246">
        <v>3</v>
      </c>
      <c r="AA39" s="246">
        <f t="shared" si="1"/>
        <v>4.7099999999999991</v>
      </c>
      <c r="AB39" s="246"/>
      <c r="AC39" s="246">
        <f t="shared" si="0"/>
        <v>4.71</v>
      </c>
      <c r="AD39" s="246"/>
    </row>
    <row r="40" spans="1:30" ht="30.6" customHeight="1">
      <c r="A40" s="277" t="s">
        <v>671</v>
      </c>
      <c r="B40" s="246" t="s">
        <v>698</v>
      </c>
      <c r="C40" s="246" t="s">
        <v>697</v>
      </c>
      <c r="D40" s="244" t="s">
        <v>719</v>
      </c>
      <c r="E40" s="268">
        <v>200</v>
      </c>
      <c r="F40" s="273" t="s">
        <v>712</v>
      </c>
      <c r="G40" s="270">
        <v>230</v>
      </c>
      <c r="H40" s="273" t="s">
        <v>712</v>
      </c>
      <c r="I40" s="269">
        <v>10</v>
      </c>
      <c r="J40" s="273" t="s">
        <v>712</v>
      </c>
      <c r="K40" s="274">
        <v>7.8499999999999993E-3</v>
      </c>
      <c r="L40" s="273" t="s">
        <v>721</v>
      </c>
      <c r="M40" s="275">
        <v>1000</v>
      </c>
      <c r="N40" s="269"/>
      <c r="O40" s="269"/>
      <c r="P40" s="269"/>
      <c r="Q40" s="269"/>
      <c r="R40" s="269"/>
      <c r="S40" s="269"/>
      <c r="T40" s="269"/>
      <c r="U40" s="269"/>
      <c r="V40" s="269"/>
      <c r="W40" s="269"/>
      <c r="X40" s="273" t="s">
        <v>720</v>
      </c>
      <c r="Y40" s="272">
        <f>+E40*G40*I40*K40/M40</f>
        <v>3.6109999999999998</v>
      </c>
      <c r="Z40" s="246">
        <v>3</v>
      </c>
      <c r="AA40" s="246">
        <f t="shared" si="1"/>
        <v>10.832999999999998</v>
      </c>
      <c r="AB40" s="246"/>
      <c r="AC40" s="246">
        <f t="shared" si="0"/>
        <v>10.83</v>
      </c>
      <c r="AD40" s="246"/>
    </row>
    <row r="41" spans="1:30" ht="30.6" customHeight="1">
      <c r="A41" s="277" t="s">
        <v>672</v>
      </c>
      <c r="B41" s="246" t="s">
        <v>698</v>
      </c>
      <c r="C41" s="246" t="s">
        <v>697</v>
      </c>
      <c r="D41" s="244" t="s">
        <v>719</v>
      </c>
      <c r="E41" s="268">
        <v>90</v>
      </c>
      <c r="F41" s="273" t="s">
        <v>712</v>
      </c>
      <c r="G41" s="270">
        <v>230</v>
      </c>
      <c r="H41" s="273" t="s">
        <v>712</v>
      </c>
      <c r="I41" s="269">
        <v>10</v>
      </c>
      <c r="J41" s="273" t="s">
        <v>712</v>
      </c>
      <c r="K41" s="274">
        <v>7.8499999999999993E-3</v>
      </c>
      <c r="L41" s="273" t="s">
        <v>721</v>
      </c>
      <c r="M41" s="275">
        <v>1000</v>
      </c>
      <c r="N41" s="269"/>
      <c r="O41" s="269"/>
      <c r="P41" s="269"/>
      <c r="Q41" s="269"/>
      <c r="R41" s="269"/>
      <c r="S41" s="269"/>
      <c r="T41" s="269"/>
      <c r="U41" s="269"/>
      <c r="V41" s="269"/>
      <c r="W41" s="269"/>
      <c r="X41" s="273" t="s">
        <v>720</v>
      </c>
      <c r="Y41" s="272">
        <f>+E41*G41*I41*K41/M41</f>
        <v>1.6249499999999999</v>
      </c>
      <c r="Z41" s="246">
        <v>3</v>
      </c>
      <c r="AA41" s="246">
        <f t="shared" si="1"/>
        <v>4.8748499999999995</v>
      </c>
      <c r="AB41" s="246"/>
      <c r="AC41" s="246">
        <f t="shared" si="0"/>
        <v>4.87</v>
      </c>
      <c r="AD41" s="246"/>
    </row>
    <row r="42" spans="1:30" ht="31.35" customHeight="1">
      <c r="A42" s="277">
        <v>7</v>
      </c>
      <c r="B42" s="246" t="s">
        <v>706</v>
      </c>
      <c r="C42" s="246"/>
      <c r="D42" s="244"/>
      <c r="E42" s="268"/>
      <c r="F42" s="269"/>
      <c r="G42" s="270"/>
      <c r="H42" s="269"/>
      <c r="I42" s="269"/>
      <c r="J42" s="269"/>
      <c r="K42" s="269"/>
      <c r="L42" s="269"/>
      <c r="M42" s="269"/>
      <c r="N42" s="269"/>
      <c r="O42" s="269"/>
      <c r="P42" s="269"/>
      <c r="Q42" s="269"/>
      <c r="R42" s="269"/>
      <c r="S42" s="269"/>
      <c r="T42" s="269"/>
      <c r="U42" s="269"/>
      <c r="V42" s="269"/>
      <c r="W42" s="269"/>
      <c r="X42" s="269"/>
      <c r="Y42" s="271"/>
      <c r="Z42" s="246"/>
      <c r="AA42" s="246"/>
      <c r="AB42" s="246"/>
      <c r="AC42" s="246"/>
      <c r="AD42" s="246"/>
    </row>
    <row r="43" spans="1:30" ht="31.35" customHeight="1">
      <c r="A43" s="277" t="s">
        <v>673</v>
      </c>
      <c r="B43" s="246" t="s">
        <v>698</v>
      </c>
      <c r="C43" s="246" t="s">
        <v>697</v>
      </c>
      <c r="D43" s="244" t="s">
        <v>719</v>
      </c>
      <c r="E43" s="268">
        <v>50</v>
      </c>
      <c r="F43" s="273" t="s">
        <v>712</v>
      </c>
      <c r="G43" s="270">
        <v>75</v>
      </c>
      <c r="H43" s="273" t="s">
        <v>712</v>
      </c>
      <c r="I43" s="269">
        <v>20</v>
      </c>
      <c r="J43" s="273" t="s">
        <v>712</v>
      </c>
      <c r="K43" s="274">
        <v>7.8499999999999993E-3</v>
      </c>
      <c r="L43" s="273" t="s">
        <v>721</v>
      </c>
      <c r="M43" s="275">
        <v>1000</v>
      </c>
      <c r="N43" s="269"/>
      <c r="O43" s="269"/>
      <c r="P43" s="269"/>
      <c r="Q43" s="269"/>
      <c r="R43" s="269"/>
      <c r="S43" s="269"/>
      <c r="T43" s="269"/>
      <c r="U43" s="269"/>
      <c r="V43" s="269"/>
      <c r="W43" s="269"/>
      <c r="X43" s="273" t="s">
        <v>720</v>
      </c>
      <c r="Y43" s="272">
        <f>+E43*G43*I43*K43/M43</f>
        <v>0.58875</v>
      </c>
      <c r="Z43" s="246">
        <v>10</v>
      </c>
      <c r="AA43" s="246">
        <f t="shared" si="1"/>
        <v>5.8875000000000002</v>
      </c>
      <c r="AB43" s="246"/>
      <c r="AC43" s="246">
        <f t="shared" si="0"/>
        <v>5.88</v>
      </c>
      <c r="AD43" s="246"/>
    </row>
    <row r="44" spans="1:30" ht="31.35" customHeight="1">
      <c r="A44" s="277" t="s">
        <v>674</v>
      </c>
      <c r="B44" s="246" t="s">
        <v>698</v>
      </c>
      <c r="C44" s="246" t="s">
        <v>697</v>
      </c>
      <c r="D44" s="244" t="s">
        <v>719</v>
      </c>
      <c r="E44" s="268">
        <v>265</v>
      </c>
      <c r="F44" s="273" t="s">
        <v>712</v>
      </c>
      <c r="G44" s="270">
        <v>100</v>
      </c>
      <c r="H44" s="273" t="s">
        <v>712</v>
      </c>
      <c r="I44" s="269">
        <v>10</v>
      </c>
      <c r="J44" s="273" t="s">
        <v>712</v>
      </c>
      <c r="K44" s="274">
        <v>7.8499999999999993E-3</v>
      </c>
      <c r="L44" s="273" t="s">
        <v>721</v>
      </c>
      <c r="M44" s="275">
        <v>1000</v>
      </c>
      <c r="N44" s="269"/>
      <c r="O44" s="269"/>
      <c r="P44" s="269"/>
      <c r="Q44" s="269"/>
      <c r="R44" s="269"/>
      <c r="S44" s="269"/>
      <c r="T44" s="269"/>
      <c r="U44" s="269"/>
      <c r="V44" s="269"/>
      <c r="W44" s="269"/>
      <c r="X44" s="273" t="s">
        <v>720</v>
      </c>
      <c r="Y44" s="272">
        <f>+E44*G44*I44*K44/M44</f>
        <v>2.0802499999999999</v>
      </c>
      <c r="Z44" s="246">
        <v>2</v>
      </c>
      <c r="AA44" s="246">
        <f t="shared" si="1"/>
        <v>4.1604999999999999</v>
      </c>
      <c r="AB44" s="246"/>
      <c r="AC44" s="246">
        <f t="shared" si="0"/>
        <v>4.16</v>
      </c>
      <c r="AD44" s="246"/>
    </row>
    <row r="45" spans="1:30" ht="31.35" customHeight="1">
      <c r="A45" s="277" t="s">
        <v>675</v>
      </c>
      <c r="B45" s="246" t="s">
        <v>698</v>
      </c>
      <c r="C45" s="246" t="s">
        <v>697</v>
      </c>
      <c r="D45" s="244" t="s">
        <v>719</v>
      </c>
      <c r="E45" s="268">
        <v>265</v>
      </c>
      <c r="F45" s="273" t="s">
        <v>712</v>
      </c>
      <c r="G45" s="270">
        <v>230</v>
      </c>
      <c r="H45" s="273" t="s">
        <v>712</v>
      </c>
      <c r="I45" s="269">
        <v>10</v>
      </c>
      <c r="J45" s="273" t="s">
        <v>712</v>
      </c>
      <c r="K45" s="274">
        <v>7.8499999999999993E-3</v>
      </c>
      <c r="L45" s="273" t="s">
        <v>721</v>
      </c>
      <c r="M45" s="275">
        <v>1000</v>
      </c>
      <c r="N45" s="269"/>
      <c r="O45" s="269"/>
      <c r="P45" s="269"/>
      <c r="Q45" s="269"/>
      <c r="R45" s="269"/>
      <c r="S45" s="269"/>
      <c r="T45" s="269"/>
      <c r="U45" s="269"/>
      <c r="V45" s="269"/>
      <c r="W45" s="269"/>
      <c r="X45" s="273" t="s">
        <v>720</v>
      </c>
      <c r="Y45" s="272">
        <f>+E45*G45*I45*K45/M45</f>
        <v>4.7845750000000002</v>
      </c>
      <c r="Z45" s="246">
        <v>2</v>
      </c>
      <c r="AA45" s="246">
        <f t="shared" si="1"/>
        <v>9.5691500000000005</v>
      </c>
      <c r="AB45" s="246"/>
      <c r="AC45" s="246">
        <f t="shared" si="0"/>
        <v>9.56</v>
      </c>
      <c r="AD45" s="246"/>
    </row>
    <row r="46" spans="1:30" ht="31.35" customHeight="1">
      <c r="A46" s="277" t="s">
        <v>676</v>
      </c>
      <c r="B46" s="246" t="s">
        <v>698</v>
      </c>
      <c r="C46" s="246" t="s">
        <v>697</v>
      </c>
      <c r="D46" s="244" t="s">
        <v>719</v>
      </c>
      <c r="E46" s="268">
        <v>230</v>
      </c>
      <c r="F46" s="273" t="s">
        <v>712</v>
      </c>
      <c r="G46" s="270">
        <v>90</v>
      </c>
      <c r="H46" s="273" t="s">
        <v>712</v>
      </c>
      <c r="I46" s="269">
        <v>10</v>
      </c>
      <c r="J46" s="273" t="s">
        <v>712</v>
      </c>
      <c r="K46" s="274">
        <v>7.8499999999999993E-3</v>
      </c>
      <c r="L46" s="273" t="s">
        <v>721</v>
      </c>
      <c r="M46" s="275">
        <v>1000</v>
      </c>
      <c r="N46" s="269"/>
      <c r="O46" s="269"/>
      <c r="P46" s="269"/>
      <c r="Q46" s="269"/>
      <c r="R46" s="269"/>
      <c r="S46" s="269"/>
      <c r="T46" s="269"/>
      <c r="U46" s="269"/>
      <c r="V46" s="269"/>
      <c r="W46" s="269"/>
      <c r="X46" s="273" t="s">
        <v>720</v>
      </c>
      <c r="Y46" s="272">
        <f>+E46*G46*I46*K46/M46</f>
        <v>1.6249499999999999</v>
      </c>
      <c r="Z46" s="246">
        <v>2</v>
      </c>
      <c r="AA46" s="246">
        <f t="shared" si="1"/>
        <v>3.2498999999999998</v>
      </c>
      <c r="AB46" s="246"/>
      <c r="AC46" s="246">
        <f t="shared" si="0"/>
        <v>3.24</v>
      </c>
      <c r="AD46" s="246"/>
    </row>
    <row r="47" spans="1:30" ht="31.35" customHeight="1">
      <c r="A47" s="277">
        <v>9</v>
      </c>
      <c r="B47" s="246" t="s">
        <v>707</v>
      </c>
      <c r="C47" s="246"/>
      <c r="D47" s="244"/>
      <c r="E47" s="268"/>
      <c r="F47" s="269"/>
      <c r="G47" s="270"/>
      <c r="H47" s="269"/>
      <c r="I47" s="269"/>
      <c r="J47" s="269"/>
      <c r="K47" s="269"/>
      <c r="L47" s="269"/>
      <c r="M47" s="269"/>
      <c r="N47" s="269"/>
      <c r="O47" s="269"/>
      <c r="P47" s="269"/>
      <c r="Q47" s="269"/>
      <c r="R47" s="269"/>
      <c r="S47" s="269"/>
      <c r="T47" s="269"/>
      <c r="U47" s="269"/>
      <c r="V47" s="269"/>
      <c r="W47" s="269"/>
      <c r="X47" s="269"/>
      <c r="Y47" s="271"/>
      <c r="Z47" s="246"/>
      <c r="AA47" s="246"/>
      <c r="AB47" s="246"/>
      <c r="AC47" s="246"/>
      <c r="AD47" s="246"/>
    </row>
    <row r="48" spans="1:30" ht="31.35" customHeight="1">
      <c r="A48" s="277" t="s">
        <v>677</v>
      </c>
      <c r="B48" s="246" t="s">
        <v>696</v>
      </c>
      <c r="C48" s="246" t="s">
        <v>713</v>
      </c>
      <c r="D48" s="244" t="s">
        <v>719</v>
      </c>
      <c r="E48" s="278">
        <v>3180</v>
      </c>
      <c r="F48" s="273" t="s">
        <v>712</v>
      </c>
      <c r="G48" s="270">
        <v>24.6</v>
      </c>
      <c r="H48" s="273" t="s">
        <v>721</v>
      </c>
      <c r="I48" s="275">
        <v>1000</v>
      </c>
      <c r="J48" s="269"/>
      <c r="K48" s="269"/>
      <c r="L48" s="269"/>
      <c r="M48" s="269"/>
      <c r="N48" s="269"/>
      <c r="O48" s="269"/>
      <c r="P48" s="269"/>
      <c r="Q48" s="269"/>
      <c r="R48" s="269"/>
      <c r="S48" s="269"/>
      <c r="T48" s="269"/>
      <c r="U48" s="269"/>
      <c r="V48" s="269"/>
      <c r="W48" s="269"/>
      <c r="X48" s="273" t="s">
        <v>720</v>
      </c>
      <c r="Y48" s="271">
        <f>+E48*G48/I48</f>
        <v>78.227999999999994</v>
      </c>
      <c r="Z48" s="246">
        <v>1</v>
      </c>
      <c r="AA48" s="246">
        <f t="shared" si="1"/>
        <v>78.227999999999994</v>
      </c>
      <c r="AB48" s="246"/>
      <c r="AC48" s="246">
        <f t="shared" si="0"/>
        <v>78.22</v>
      </c>
      <c r="AD48" s="246"/>
    </row>
    <row r="49" spans="1:30" ht="31.35" customHeight="1">
      <c r="A49" s="277" t="s">
        <v>678</v>
      </c>
      <c r="B49" s="246" t="s">
        <v>698</v>
      </c>
      <c r="C49" s="246" t="s">
        <v>697</v>
      </c>
      <c r="D49" s="244" t="s">
        <v>719</v>
      </c>
      <c r="E49" s="268">
        <v>360</v>
      </c>
      <c r="F49" s="273" t="s">
        <v>712</v>
      </c>
      <c r="G49" s="270">
        <v>80</v>
      </c>
      <c r="H49" s="273" t="s">
        <v>712</v>
      </c>
      <c r="I49" s="269">
        <v>10</v>
      </c>
      <c r="J49" s="273" t="s">
        <v>712</v>
      </c>
      <c r="K49" s="274">
        <v>7.8499999999999993E-3</v>
      </c>
      <c r="L49" s="273" t="s">
        <v>721</v>
      </c>
      <c r="M49" s="275">
        <v>1000</v>
      </c>
      <c r="N49" s="269"/>
      <c r="O49" s="269"/>
      <c r="P49" s="269"/>
      <c r="Q49" s="269"/>
      <c r="R49" s="269"/>
      <c r="S49" s="269"/>
      <c r="T49" s="269"/>
      <c r="U49" s="269"/>
      <c r="V49" s="269"/>
      <c r="W49" s="269"/>
      <c r="X49" s="273" t="s">
        <v>720</v>
      </c>
      <c r="Y49" s="272">
        <f>+E49*G49*I49*K49/M49</f>
        <v>2.2607999999999997</v>
      </c>
      <c r="Z49" s="246">
        <v>2</v>
      </c>
      <c r="AA49" s="246">
        <f t="shared" si="1"/>
        <v>4.5215999999999994</v>
      </c>
      <c r="AB49" s="246"/>
      <c r="AC49" s="246">
        <f t="shared" si="0"/>
        <v>4.5199999999999996</v>
      </c>
      <c r="AD49" s="246"/>
    </row>
    <row r="50" spans="1:30" ht="31.35" customHeight="1">
      <c r="A50" s="277">
        <v>10</v>
      </c>
      <c r="B50" s="246" t="s">
        <v>708</v>
      </c>
      <c r="C50" s="246"/>
      <c r="D50" s="244"/>
      <c r="E50" s="268"/>
      <c r="F50" s="269"/>
      <c r="G50" s="270"/>
      <c r="H50" s="269"/>
      <c r="I50" s="269"/>
      <c r="J50" s="269"/>
      <c r="K50" s="269"/>
      <c r="L50" s="269"/>
      <c r="M50" s="269"/>
      <c r="N50" s="269"/>
      <c r="O50" s="269"/>
      <c r="P50" s="269"/>
      <c r="Q50" s="269"/>
      <c r="R50" s="269"/>
      <c r="S50" s="269"/>
      <c r="T50" s="269"/>
      <c r="U50" s="269"/>
      <c r="V50" s="269"/>
      <c r="W50" s="269"/>
      <c r="X50" s="269"/>
      <c r="Y50" s="271"/>
      <c r="Z50" s="246"/>
      <c r="AA50" s="246"/>
      <c r="AB50" s="246"/>
      <c r="AC50" s="246"/>
      <c r="AD50" s="246"/>
    </row>
    <row r="51" spans="1:30" ht="31.35" customHeight="1">
      <c r="A51" s="277" t="s">
        <v>679</v>
      </c>
      <c r="B51" s="246" t="s">
        <v>700</v>
      </c>
      <c r="C51" s="246" t="s">
        <v>714</v>
      </c>
      <c r="D51" s="244" t="s">
        <v>719</v>
      </c>
      <c r="E51" s="278">
        <v>3180</v>
      </c>
      <c r="F51" s="273" t="s">
        <v>712</v>
      </c>
      <c r="G51" s="270">
        <v>49.9</v>
      </c>
      <c r="H51" s="273" t="s">
        <v>721</v>
      </c>
      <c r="I51" s="275">
        <v>1000</v>
      </c>
      <c r="J51" s="269"/>
      <c r="K51" s="269"/>
      <c r="L51" s="269"/>
      <c r="M51" s="269"/>
      <c r="N51" s="269"/>
      <c r="O51" s="269"/>
      <c r="P51" s="269"/>
      <c r="Q51" s="269"/>
      <c r="R51" s="269"/>
      <c r="S51" s="269"/>
      <c r="T51" s="269"/>
      <c r="U51" s="269"/>
      <c r="V51" s="269"/>
      <c r="W51" s="269"/>
      <c r="X51" s="273" t="s">
        <v>720</v>
      </c>
      <c r="Y51" s="271">
        <f>+E51*G51/I51</f>
        <v>158.68199999999999</v>
      </c>
      <c r="Z51" s="246">
        <v>2</v>
      </c>
      <c r="AA51" s="246">
        <f t="shared" si="1"/>
        <v>317.36399999999998</v>
      </c>
      <c r="AB51" s="246"/>
      <c r="AC51" s="246">
        <f t="shared" si="0"/>
        <v>317.36</v>
      </c>
      <c r="AD51" s="246"/>
    </row>
    <row r="52" spans="1:30" ht="31.35" customHeight="1">
      <c r="A52" s="277" t="s">
        <v>680</v>
      </c>
      <c r="B52" s="246" t="s">
        <v>698</v>
      </c>
      <c r="C52" s="246" t="s">
        <v>697</v>
      </c>
      <c r="D52" s="244" t="s">
        <v>719</v>
      </c>
      <c r="E52" s="268">
        <v>360</v>
      </c>
      <c r="F52" s="273" t="s">
        <v>712</v>
      </c>
      <c r="G52" s="270">
        <v>200</v>
      </c>
      <c r="H52" s="273" t="s">
        <v>712</v>
      </c>
      <c r="I52" s="269">
        <v>10</v>
      </c>
      <c r="J52" s="273" t="s">
        <v>712</v>
      </c>
      <c r="K52" s="274">
        <v>7.8499999999999993E-3</v>
      </c>
      <c r="L52" s="273" t="s">
        <v>721</v>
      </c>
      <c r="M52" s="275">
        <v>1000</v>
      </c>
      <c r="N52" s="269"/>
      <c r="O52" s="269"/>
      <c r="P52" s="269"/>
      <c r="Q52" s="269"/>
      <c r="R52" s="269"/>
      <c r="S52" s="269"/>
      <c r="T52" s="269"/>
      <c r="U52" s="269"/>
      <c r="V52" s="269"/>
      <c r="W52" s="269"/>
      <c r="X52" s="273" t="s">
        <v>720</v>
      </c>
      <c r="Y52" s="272">
        <f>+E52*G52*I52*K52/M52</f>
        <v>5.6519999999999992</v>
      </c>
      <c r="Z52" s="246">
        <v>4</v>
      </c>
      <c r="AA52" s="246">
        <f t="shared" si="1"/>
        <v>22.607999999999997</v>
      </c>
      <c r="AB52" s="246"/>
      <c r="AC52" s="246">
        <f t="shared" si="0"/>
        <v>22.6</v>
      </c>
      <c r="AD52" s="246"/>
    </row>
    <row r="53" spans="1:30" ht="31.35" customHeight="1">
      <c r="A53" s="277">
        <v>11</v>
      </c>
      <c r="B53" s="246" t="s">
        <v>709</v>
      </c>
      <c r="C53" s="246"/>
      <c r="D53" s="244"/>
      <c r="E53" s="268"/>
      <c r="F53" s="269"/>
      <c r="G53" s="270"/>
      <c r="H53" s="269"/>
      <c r="I53" s="269"/>
      <c r="J53" s="269"/>
      <c r="K53" s="269"/>
      <c r="L53" s="269"/>
      <c r="M53" s="269"/>
      <c r="N53" s="269"/>
      <c r="O53" s="269"/>
      <c r="P53" s="269"/>
      <c r="Q53" s="269"/>
      <c r="R53" s="269"/>
      <c r="S53" s="269"/>
      <c r="T53" s="269"/>
      <c r="U53" s="269"/>
      <c r="V53" s="269"/>
      <c r="W53" s="269"/>
      <c r="X53" s="269"/>
      <c r="Y53" s="271"/>
      <c r="Z53" s="246"/>
      <c r="AA53" s="246"/>
      <c r="AB53" s="246"/>
      <c r="AC53" s="246"/>
      <c r="AD53" s="246"/>
    </row>
    <row r="54" spans="1:30" ht="31.35" customHeight="1">
      <c r="A54" s="277" t="s">
        <v>681</v>
      </c>
      <c r="B54" s="246" t="s">
        <v>696</v>
      </c>
      <c r="C54" s="246" t="s">
        <v>715</v>
      </c>
      <c r="D54" s="244" t="s">
        <v>719</v>
      </c>
      <c r="E54" s="278">
        <v>3180</v>
      </c>
      <c r="F54" s="273" t="s">
        <v>712</v>
      </c>
      <c r="G54" s="270">
        <v>38.1</v>
      </c>
      <c r="H54" s="273" t="s">
        <v>721</v>
      </c>
      <c r="I54" s="275">
        <v>1000</v>
      </c>
      <c r="J54" s="269"/>
      <c r="K54" s="269"/>
      <c r="L54" s="269"/>
      <c r="M54" s="269"/>
      <c r="N54" s="269"/>
      <c r="O54" s="269"/>
      <c r="P54" s="269"/>
      <c r="Q54" s="269"/>
      <c r="R54" s="269"/>
      <c r="S54" s="269"/>
      <c r="T54" s="269"/>
      <c r="U54" s="269"/>
      <c r="V54" s="269"/>
      <c r="W54" s="269"/>
      <c r="X54" s="273" t="s">
        <v>720</v>
      </c>
      <c r="Y54" s="271">
        <f>+E54*G54/I54</f>
        <v>121.158</v>
      </c>
      <c r="Z54" s="246">
        <v>1</v>
      </c>
      <c r="AA54" s="246">
        <f t="shared" si="1"/>
        <v>121.158</v>
      </c>
      <c r="AB54" s="246"/>
      <c r="AC54" s="246">
        <f t="shared" si="0"/>
        <v>121.15</v>
      </c>
      <c r="AD54" s="246"/>
    </row>
    <row r="55" spans="1:30" ht="31.35" customHeight="1">
      <c r="A55" s="277" t="s">
        <v>682</v>
      </c>
      <c r="B55" s="246" t="s">
        <v>698</v>
      </c>
      <c r="C55" s="246" t="s">
        <v>697</v>
      </c>
      <c r="D55" s="244" t="s">
        <v>719</v>
      </c>
      <c r="E55" s="268">
        <v>450</v>
      </c>
      <c r="F55" s="273" t="s">
        <v>712</v>
      </c>
      <c r="G55" s="270">
        <v>90</v>
      </c>
      <c r="H55" s="273" t="s">
        <v>712</v>
      </c>
      <c r="I55" s="269">
        <v>10</v>
      </c>
      <c r="J55" s="273" t="s">
        <v>712</v>
      </c>
      <c r="K55" s="274">
        <v>7.8499999999999993E-3</v>
      </c>
      <c r="L55" s="273" t="s">
        <v>721</v>
      </c>
      <c r="M55" s="275">
        <v>1000</v>
      </c>
      <c r="N55" s="269"/>
      <c r="O55" s="269"/>
      <c r="P55" s="269"/>
      <c r="Q55" s="269"/>
      <c r="R55" s="269"/>
      <c r="S55" s="269"/>
      <c r="T55" s="269"/>
      <c r="U55" s="269"/>
      <c r="V55" s="269"/>
      <c r="W55" s="269"/>
      <c r="X55" s="273" t="s">
        <v>720</v>
      </c>
      <c r="Y55" s="272">
        <f>+E55*G55*I55*K55/M55</f>
        <v>3.1792499999999997</v>
      </c>
      <c r="Z55" s="246">
        <v>2</v>
      </c>
      <c r="AA55" s="246">
        <f t="shared" si="1"/>
        <v>6.3584999999999994</v>
      </c>
      <c r="AB55" s="246"/>
      <c r="AC55" s="246">
        <f t="shared" si="0"/>
        <v>6.35</v>
      </c>
      <c r="AD55" s="246"/>
    </row>
    <row r="56" spans="1:30" ht="31.35" customHeight="1">
      <c r="A56" s="277" t="s">
        <v>683</v>
      </c>
      <c r="B56" s="246" t="s">
        <v>698</v>
      </c>
      <c r="C56" s="246" t="s">
        <v>697</v>
      </c>
      <c r="D56" s="244" t="s">
        <v>719</v>
      </c>
      <c r="E56" s="268">
        <v>80</v>
      </c>
      <c r="F56" s="273" t="s">
        <v>712</v>
      </c>
      <c r="G56" s="270">
        <v>80</v>
      </c>
      <c r="H56" s="273" t="s">
        <v>712</v>
      </c>
      <c r="I56" s="269">
        <v>10</v>
      </c>
      <c r="J56" s="273" t="s">
        <v>712</v>
      </c>
      <c r="K56" s="274">
        <v>7.8499999999999993E-3</v>
      </c>
      <c r="L56" s="273" t="s">
        <v>721</v>
      </c>
      <c r="M56" s="275">
        <v>1000</v>
      </c>
      <c r="N56" s="269"/>
      <c r="O56" s="269"/>
      <c r="P56" s="269"/>
      <c r="Q56" s="269"/>
      <c r="R56" s="269"/>
      <c r="S56" s="269"/>
      <c r="T56" s="269"/>
      <c r="U56" s="269"/>
      <c r="V56" s="269"/>
      <c r="W56" s="269"/>
      <c r="X56" s="273" t="s">
        <v>720</v>
      </c>
      <c r="Y56" s="272">
        <f>+E56*G56*I56*K56/M56</f>
        <v>0.50239999999999996</v>
      </c>
      <c r="Z56" s="246">
        <v>1</v>
      </c>
      <c r="AA56" s="246">
        <f t="shared" si="1"/>
        <v>0.50239999999999996</v>
      </c>
      <c r="AB56" s="246"/>
      <c r="AC56" s="246">
        <f t="shared" si="0"/>
        <v>0.5</v>
      </c>
      <c r="AD56" s="246"/>
    </row>
    <row r="57" spans="1:30" ht="31.35" customHeight="1">
      <c r="A57" s="277" t="s">
        <v>684</v>
      </c>
      <c r="B57" s="246" t="s">
        <v>698</v>
      </c>
      <c r="C57" s="246" t="s">
        <v>697</v>
      </c>
      <c r="D57" s="244" t="s">
        <v>719</v>
      </c>
      <c r="E57" s="268">
        <v>395</v>
      </c>
      <c r="F57" s="273" t="s">
        <v>712</v>
      </c>
      <c r="G57" s="270">
        <v>200</v>
      </c>
      <c r="H57" s="273" t="s">
        <v>712</v>
      </c>
      <c r="I57" s="269">
        <v>10</v>
      </c>
      <c r="J57" s="273" t="s">
        <v>712</v>
      </c>
      <c r="K57" s="274">
        <v>7.8499999999999993E-3</v>
      </c>
      <c r="L57" s="273" t="s">
        <v>721</v>
      </c>
      <c r="M57" s="275">
        <v>1000</v>
      </c>
      <c r="N57" s="269"/>
      <c r="O57" s="269"/>
      <c r="P57" s="269"/>
      <c r="Q57" s="269"/>
      <c r="R57" s="269"/>
      <c r="S57" s="269"/>
      <c r="T57" s="269"/>
      <c r="U57" s="269"/>
      <c r="V57" s="269"/>
      <c r="W57" s="269"/>
      <c r="X57" s="273" t="s">
        <v>720</v>
      </c>
      <c r="Y57" s="272">
        <f>+E57*G57*I57*K57/M57</f>
        <v>6.2014999999999993</v>
      </c>
      <c r="Z57" s="246">
        <v>1</v>
      </c>
      <c r="AA57" s="246">
        <f t="shared" si="1"/>
        <v>6.2014999999999993</v>
      </c>
      <c r="AB57" s="246"/>
      <c r="AC57" s="246">
        <f t="shared" si="0"/>
        <v>6.2</v>
      </c>
      <c r="AD57" s="246"/>
    </row>
    <row r="58" spans="1:30" ht="31.35" customHeight="1">
      <c r="A58" s="277" t="s">
        <v>685</v>
      </c>
      <c r="B58" s="246" t="s">
        <v>698</v>
      </c>
      <c r="C58" s="246" t="s">
        <v>697</v>
      </c>
      <c r="D58" s="244" t="s">
        <v>719</v>
      </c>
      <c r="E58" s="268">
        <v>70</v>
      </c>
      <c r="F58" s="273" t="s">
        <v>712</v>
      </c>
      <c r="G58" s="270">
        <v>70</v>
      </c>
      <c r="H58" s="273" t="s">
        <v>712</v>
      </c>
      <c r="I58" s="269">
        <v>10</v>
      </c>
      <c r="J58" s="273" t="s">
        <v>712</v>
      </c>
      <c r="K58" s="274">
        <v>7.8499999999999993E-3</v>
      </c>
      <c r="L58" s="273" t="s">
        <v>721</v>
      </c>
      <c r="M58" s="275">
        <v>1000</v>
      </c>
      <c r="N58" s="269"/>
      <c r="O58" s="269"/>
      <c r="P58" s="269"/>
      <c r="Q58" s="269"/>
      <c r="R58" s="269"/>
      <c r="S58" s="269"/>
      <c r="T58" s="269"/>
      <c r="U58" s="269"/>
      <c r="V58" s="269"/>
      <c r="W58" s="269"/>
      <c r="X58" s="273" t="s">
        <v>720</v>
      </c>
      <c r="Y58" s="272">
        <f>+E58*G58*I58*K58/M58</f>
        <v>0.38464999999999999</v>
      </c>
      <c r="Z58" s="246">
        <v>2</v>
      </c>
      <c r="AA58" s="246">
        <f t="shared" si="1"/>
        <v>0.76929999999999998</v>
      </c>
      <c r="AB58" s="246"/>
      <c r="AC58" s="246">
        <f t="shared" si="0"/>
        <v>0.76</v>
      </c>
      <c r="AD58" s="246"/>
    </row>
    <row r="59" spans="1:30" ht="31.35" customHeight="1">
      <c r="A59" s="277">
        <v>12</v>
      </c>
      <c r="B59" s="246" t="s">
        <v>710</v>
      </c>
      <c r="C59" s="246"/>
      <c r="D59" s="244"/>
      <c r="E59" s="268"/>
      <c r="F59" s="269"/>
      <c r="G59" s="270"/>
      <c r="H59" s="269"/>
      <c r="I59" s="269"/>
      <c r="J59" s="269"/>
      <c r="K59" s="269"/>
      <c r="L59" s="269"/>
      <c r="M59" s="269"/>
      <c r="N59" s="269"/>
      <c r="O59" s="269"/>
      <c r="P59" s="269"/>
      <c r="Q59" s="269"/>
      <c r="R59" s="269"/>
      <c r="S59" s="269"/>
      <c r="T59" s="269"/>
      <c r="U59" s="269"/>
      <c r="V59" s="269"/>
      <c r="W59" s="269"/>
      <c r="X59" s="269"/>
      <c r="Y59" s="271"/>
      <c r="Z59" s="246"/>
      <c r="AA59" s="246"/>
      <c r="AB59" s="246"/>
      <c r="AC59" s="246"/>
      <c r="AD59" s="246"/>
    </row>
    <row r="60" spans="1:30" ht="31.35" customHeight="1">
      <c r="A60" s="277" t="s">
        <v>686</v>
      </c>
      <c r="B60" s="246" t="s">
        <v>696</v>
      </c>
      <c r="C60" s="246" t="s">
        <v>718</v>
      </c>
      <c r="D60" s="244" t="s">
        <v>719</v>
      </c>
      <c r="E60" s="278">
        <v>1880</v>
      </c>
      <c r="F60" s="273" t="s">
        <v>712</v>
      </c>
      <c r="G60" s="270">
        <v>34.6</v>
      </c>
      <c r="H60" s="273" t="s">
        <v>721</v>
      </c>
      <c r="I60" s="275">
        <v>1000</v>
      </c>
      <c r="J60" s="269"/>
      <c r="K60" s="269"/>
      <c r="L60" s="269"/>
      <c r="M60" s="269"/>
      <c r="N60" s="269"/>
      <c r="O60" s="269"/>
      <c r="P60" s="269"/>
      <c r="Q60" s="269"/>
      <c r="R60" s="269"/>
      <c r="S60" s="269"/>
      <c r="T60" s="269"/>
      <c r="U60" s="269"/>
      <c r="V60" s="269"/>
      <c r="W60" s="269"/>
      <c r="X60" s="273" t="s">
        <v>720</v>
      </c>
      <c r="Y60" s="271">
        <f>+E60*G60/I60</f>
        <v>65.048000000000002</v>
      </c>
      <c r="Z60" s="246">
        <v>2</v>
      </c>
      <c r="AA60" s="246">
        <f t="shared" si="1"/>
        <v>130.096</v>
      </c>
      <c r="AB60" s="246"/>
      <c r="AC60" s="246">
        <f t="shared" si="0"/>
        <v>130.09</v>
      </c>
      <c r="AD60" s="246"/>
    </row>
    <row r="61" spans="1:30" ht="31.35" customHeight="1">
      <c r="A61" s="277" t="s">
        <v>687</v>
      </c>
      <c r="B61" s="246" t="s">
        <v>698</v>
      </c>
      <c r="C61" s="246" t="s">
        <v>697</v>
      </c>
      <c r="D61" s="244" t="s">
        <v>719</v>
      </c>
      <c r="E61" s="278">
        <v>1880</v>
      </c>
      <c r="F61" s="273" t="s">
        <v>712</v>
      </c>
      <c r="G61" s="270">
        <v>340</v>
      </c>
      <c r="H61" s="273" t="s">
        <v>712</v>
      </c>
      <c r="I61" s="269">
        <v>10</v>
      </c>
      <c r="J61" s="273" t="s">
        <v>712</v>
      </c>
      <c r="K61" s="274">
        <v>7.8499999999999993E-3</v>
      </c>
      <c r="L61" s="273" t="s">
        <v>721</v>
      </c>
      <c r="M61" s="275">
        <v>1000</v>
      </c>
      <c r="N61" s="269"/>
      <c r="O61" s="269"/>
      <c r="P61" s="269"/>
      <c r="Q61" s="269"/>
      <c r="R61" s="269"/>
      <c r="S61" s="269"/>
      <c r="T61" s="269"/>
      <c r="U61" s="269"/>
      <c r="V61" s="269"/>
      <c r="W61" s="269"/>
      <c r="X61" s="273" t="s">
        <v>720</v>
      </c>
      <c r="Y61" s="272">
        <f>+E61*G61*I61*K61/M61</f>
        <v>50.177199999999999</v>
      </c>
      <c r="Z61" s="246">
        <v>2</v>
      </c>
      <c r="AA61" s="246">
        <f t="shared" si="1"/>
        <v>100.3544</v>
      </c>
      <c r="AB61" s="246"/>
      <c r="AC61" s="246">
        <f t="shared" si="0"/>
        <v>100.35</v>
      </c>
      <c r="AD61" s="246"/>
    </row>
    <row r="62" spans="1:30" ht="31.35" customHeight="1">
      <c r="A62" s="277" t="s">
        <v>688</v>
      </c>
      <c r="B62" s="246" t="s">
        <v>698</v>
      </c>
      <c r="C62" s="246" t="s">
        <v>697</v>
      </c>
      <c r="D62" s="244" t="s">
        <v>719</v>
      </c>
      <c r="E62" s="268">
        <v>360</v>
      </c>
      <c r="F62" s="273" t="s">
        <v>712</v>
      </c>
      <c r="G62" s="270">
        <v>250</v>
      </c>
      <c r="H62" s="273" t="s">
        <v>712</v>
      </c>
      <c r="I62" s="269">
        <v>15</v>
      </c>
      <c r="J62" s="273" t="s">
        <v>712</v>
      </c>
      <c r="K62" s="274">
        <v>7.8499999999999993E-3</v>
      </c>
      <c r="L62" s="273" t="s">
        <v>721</v>
      </c>
      <c r="M62" s="275">
        <v>1000</v>
      </c>
      <c r="N62" s="269"/>
      <c r="O62" s="269"/>
      <c r="P62" s="269"/>
      <c r="Q62" s="269"/>
      <c r="R62" s="269"/>
      <c r="S62" s="269"/>
      <c r="T62" s="269"/>
      <c r="U62" s="269"/>
      <c r="V62" s="269"/>
      <c r="W62" s="269"/>
      <c r="X62" s="273" t="s">
        <v>720</v>
      </c>
      <c r="Y62" s="272">
        <f>+E62*G62*I62*K62/M62</f>
        <v>10.5975</v>
      </c>
      <c r="Z62" s="246">
        <v>2</v>
      </c>
      <c r="AA62" s="246">
        <f t="shared" si="1"/>
        <v>21.195</v>
      </c>
      <c r="AB62" s="246"/>
      <c r="AC62" s="246">
        <f t="shared" si="0"/>
        <v>21.19</v>
      </c>
      <c r="AD62" s="246"/>
    </row>
    <row r="63" spans="1:30" ht="31.35" customHeight="1">
      <c r="A63" s="277" t="s">
        <v>689</v>
      </c>
      <c r="B63" s="246" t="s">
        <v>698</v>
      </c>
      <c r="C63" s="246" t="s">
        <v>697</v>
      </c>
      <c r="D63" s="244" t="s">
        <v>719</v>
      </c>
      <c r="E63" s="268">
        <v>240</v>
      </c>
      <c r="F63" s="273" t="s">
        <v>712</v>
      </c>
      <c r="G63" s="270">
        <v>175</v>
      </c>
      <c r="H63" s="273" t="s">
        <v>712</v>
      </c>
      <c r="I63" s="269">
        <v>15</v>
      </c>
      <c r="J63" s="273" t="s">
        <v>712</v>
      </c>
      <c r="K63" s="274">
        <v>7.8499999999999993E-3</v>
      </c>
      <c r="L63" s="273" t="s">
        <v>721</v>
      </c>
      <c r="M63" s="275">
        <v>1000</v>
      </c>
      <c r="N63" s="269"/>
      <c r="O63" s="269"/>
      <c r="P63" s="269"/>
      <c r="Q63" s="269"/>
      <c r="R63" s="269"/>
      <c r="S63" s="269"/>
      <c r="T63" s="269"/>
      <c r="U63" s="269"/>
      <c r="V63" s="269"/>
      <c r="W63" s="269"/>
      <c r="X63" s="273" t="s">
        <v>720</v>
      </c>
      <c r="Y63" s="272">
        <f>+E63*G63*I63*K63/M63</f>
        <v>4.9455</v>
      </c>
      <c r="Z63" s="246">
        <v>2</v>
      </c>
      <c r="AA63" s="246">
        <f t="shared" si="1"/>
        <v>9.891</v>
      </c>
      <c r="AB63" s="246"/>
      <c r="AC63" s="246">
        <f t="shared" si="0"/>
        <v>9.89</v>
      </c>
      <c r="AD63" s="246"/>
    </row>
    <row r="64" spans="1:30" ht="31.35" customHeight="1">
      <c r="A64" s="277" t="s">
        <v>690</v>
      </c>
      <c r="B64" s="246" t="s">
        <v>698</v>
      </c>
      <c r="C64" s="246" t="s">
        <v>697</v>
      </c>
      <c r="D64" s="244" t="s">
        <v>719</v>
      </c>
      <c r="E64" s="268">
        <v>610</v>
      </c>
      <c r="F64" s="273" t="s">
        <v>712</v>
      </c>
      <c r="G64" s="270">
        <v>350</v>
      </c>
      <c r="H64" s="273" t="s">
        <v>712</v>
      </c>
      <c r="I64" s="269">
        <v>25</v>
      </c>
      <c r="J64" s="273" t="s">
        <v>712</v>
      </c>
      <c r="K64" s="274">
        <v>7.8499999999999993E-3</v>
      </c>
      <c r="L64" s="273" t="s">
        <v>721</v>
      </c>
      <c r="M64" s="275">
        <v>1000</v>
      </c>
      <c r="N64" s="269"/>
      <c r="O64" s="269"/>
      <c r="P64" s="269"/>
      <c r="Q64" s="269"/>
      <c r="R64" s="269"/>
      <c r="S64" s="269"/>
      <c r="T64" s="269"/>
      <c r="U64" s="269"/>
      <c r="V64" s="269"/>
      <c r="W64" s="269"/>
      <c r="X64" s="273" t="s">
        <v>720</v>
      </c>
      <c r="Y64" s="272">
        <f>+E64*G64*I64*K64/M64</f>
        <v>41.899374999999999</v>
      </c>
      <c r="Z64" s="246">
        <v>1</v>
      </c>
      <c r="AA64" s="246">
        <f t="shared" si="1"/>
        <v>41.899374999999999</v>
      </c>
      <c r="AB64" s="246"/>
      <c r="AC64" s="246">
        <f t="shared" si="0"/>
        <v>41.89</v>
      </c>
      <c r="AD64" s="246"/>
    </row>
    <row r="65" spans="1:30" ht="31.35" customHeight="1">
      <c r="A65" s="277" t="s">
        <v>691</v>
      </c>
      <c r="B65" s="246" t="s">
        <v>700</v>
      </c>
      <c r="C65" s="246" t="s">
        <v>717</v>
      </c>
      <c r="D65" s="244" t="s">
        <v>719</v>
      </c>
      <c r="E65" s="268">
        <v>330</v>
      </c>
      <c r="F65" s="273" t="s">
        <v>712</v>
      </c>
      <c r="G65" s="270">
        <v>21.3</v>
      </c>
      <c r="H65" s="273" t="s">
        <v>721</v>
      </c>
      <c r="I65" s="275">
        <v>1000</v>
      </c>
      <c r="J65" s="269"/>
      <c r="K65" s="269"/>
      <c r="L65" s="269"/>
      <c r="M65" s="269"/>
      <c r="N65" s="269"/>
      <c r="O65" s="269"/>
      <c r="P65" s="269"/>
      <c r="Q65" s="269"/>
      <c r="R65" s="269"/>
      <c r="S65" s="269"/>
      <c r="T65" s="269"/>
      <c r="U65" s="269"/>
      <c r="V65" s="269"/>
      <c r="W65" s="269"/>
      <c r="X65" s="273" t="s">
        <v>720</v>
      </c>
      <c r="Y65" s="271">
        <f>+E65*G65/I65</f>
        <v>7.0289999999999999</v>
      </c>
      <c r="Z65" s="246">
        <v>2</v>
      </c>
      <c r="AA65" s="246">
        <f t="shared" si="1"/>
        <v>14.058</v>
      </c>
      <c r="AB65" s="246"/>
      <c r="AC65" s="246">
        <f t="shared" si="0"/>
        <v>14.05</v>
      </c>
      <c r="AD65" s="246"/>
    </row>
    <row r="66" spans="1:30" ht="31.35" customHeight="1">
      <c r="A66" s="277" t="s">
        <v>692</v>
      </c>
      <c r="B66" s="246" t="s">
        <v>698</v>
      </c>
      <c r="C66" s="246" t="s">
        <v>697</v>
      </c>
      <c r="D66" s="244" t="s">
        <v>719</v>
      </c>
      <c r="E66" s="268">
        <v>260</v>
      </c>
      <c r="F66" s="273" t="s">
        <v>712</v>
      </c>
      <c r="G66" s="270">
        <v>260</v>
      </c>
      <c r="H66" s="273" t="s">
        <v>712</v>
      </c>
      <c r="I66" s="269">
        <v>20</v>
      </c>
      <c r="J66" s="273" t="s">
        <v>712</v>
      </c>
      <c r="K66" s="274">
        <v>7.8499999999999993E-3</v>
      </c>
      <c r="L66" s="273" t="s">
        <v>721</v>
      </c>
      <c r="M66" s="275">
        <v>1000</v>
      </c>
      <c r="N66" s="269"/>
      <c r="O66" s="269"/>
      <c r="P66" s="269"/>
      <c r="Q66" s="269"/>
      <c r="R66" s="269"/>
      <c r="S66" s="269"/>
      <c r="T66" s="269"/>
      <c r="U66" s="269"/>
      <c r="V66" s="269"/>
      <c r="W66" s="269"/>
      <c r="X66" s="273" t="s">
        <v>720</v>
      </c>
      <c r="Y66" s="272">
        <f>+E66*G66*I66*K66/M66</f>
        <v>10.613199999999999</v>
      </c>
      <c r="Z66" s="246">
        <v>2</v>
      </c>
      <c r="AA66" s="246">
        <f t="shared" si="1"/>
        <v>21.226399999999998</v>
      </c>
      <c r="AB66" s="246"/>
      <c r="AC66" s="246">
        <f t="shared" si="0"/>
        <v>21.22</v>
      </c>
      <c r="AD66" s="246"/>
    </row>
    <row r="67" spans="1:30" ht="31.35" customHeight="1">
      <c r="A67" s="277" t="s">
        <v>693</v>
      </c>
      <c r="B67" s="246" t="s">
        <v>698</v>
      </c>
      <c r="C67" s="246" t="s">
        <v>697</v>
      </c>
      <c r="D67" s="244" t="s">
        <v>719</v>
      </c>
      <c r="E67" s="268">
        <v>120</v>
      </c>
      <c r="F67" s="273" t="s">
        <v>712</v>
      </c>
      <c r="G67" s="270">
        <v>55</v>
      </c>
      <c r="H67" s="273" t="s">
        <v>712</v>
      </c>
      <c r="I67" s="269">
        <v>30</v>
      </c>
      <c r="J67" s="273" t="s">
        <v>712</v>
      </c>
      <c r="K67" s="274">
        <v>7.8499999999999993E-3</v>
      </c>
      <c r="L67" s="273" t="s">
        <v>721</v>
      </c>
      <c r="M67" s="275">
        <v>1000</v>
      </c>
      <c r="N67" s="269"/>
      <c r="O67" s="269"/>
      <c r="P67" s="269"/>
      <c r="Q67" s="269"/>
      <c r="R67" s="269"/>
      <c r="S67" s="269"/>
      <c r="T67" s="269"/>
      <c r="U67" s="269"/>
      <c r="V67" s="269"/>
      <c r="W67" s="269"/>
      <c r="X67" s="273" t="s">
        <v>720</v>
      </c>
      <c r="Y67" s="272">
        <f>+E67*G67*I67*K67/M67</f>
        <v>1.5543</v>
      </c>
      <c r="Z67" s="246">
        <v>2</v>
      </c>
      <c r="AA67" s="246">
        <f t="shared" si="1"/>
        <v>3.1086</v>
      </c>
      <c r="AB67" s="246"/>
      <c r="AC67" s="246">
        <f t="shared" si="0"/>
        <v>3.1</v>
      </c>
      <c r="AD67" s="246"/>
    </row>
    <row r="68" spans="1:30" ht="31.35" customHeight="1">
      <c r="A68" s="277">
        <v>13</v>
      </c>
      <c r="B68" s="246" t="s">
        <v>711</v>
      </c>
      <c r="C68" s="246"/>
      <c r="D68" s="244"/>
      <c r="E68" s="268"/>
      <c r="F68" s="269"/>
      <c r="G68" s="270"/>
      <c r="H68" s="269"/>
      <c r="I68" s="269"/>
      <c r="J68" s="269"/>
      <c r="K68" s="269"/>
      <c r="L68" s="269"/>
      <c r="M68" s="269"/>
      <c r="N68" s="269"/>
      <c r="O68" s="269"/>
      <c r="P68" s="269"/>
      <c r="Q68" s="269"/>
      <c r="R68" s="269"/>
      <c r="S68" s="269"/>
      <c r="T68" s="269"/>
      <c r="U68" s="269"/>
      <c r="V68" s="269"/>
      <c r="W68" s="269"/>
      <c r="X68" s="269"/>
      <c r="Y68" s="271"/>
      <c r="Z68" s="246"/>
      <c r="AA68" s="246"/>
      <c r="AB68" s="246"/>
      <c r="AC68" s="246"/>
      <c r="AD68" s="246"/>
    </row>
    <row r="69" spans="1:30" ht="31.35" customHeight="1">
      <c r="A69" s="277" t="s">
        <v>694</v>
      </c>
      <c r="B69" s="246" t="s">
        <v>698</v>
      </c>
      <c r="C69" s="246" t="s">
        <v>697</v>
      </c>
      <c r="D69" s="244" t="s">
        <v>719</v>
      </c>
      <c r="E69" s="278">
        <v>3420</v>
      </c>
      <c r="F69" s="273" t="s">
        <v>712</v>
      </c>
      <c r="G69" s="270">
        <v>710</v>
      </c>
      <c r="H69" s="273" t="s">
        <v>712</v>
      </c>
      <c r="I69" s="269">
        <v>20</v>
      </c>
      <c r="J69" s="273" t="s">
        <v>712</v>
      </c>
      <c r="K69" s="274">
        <v>7.8499999999999993E-3</v>
      </c>
      <c r="L69" s="273" t="s">
        <v>721</v>
      </c>
      <c r="M69" s="275">
        <v>1000</v>
      </c>
      <c r="N69" s="269"/>
      <c r="O69" s="269"/>
      <c r="P69" s="269"/>
      <c r="Q69" s="269"/>
      <c r="R69" s="269"/>
      <c r="S69" s="269"/>
      <c r="T69" s="269"/>
      <c r="U69" s="269"/>
      <c r="V69" s="269"/>
      <c r="W69" s="269"/>
      <c r="X69" s="273" t="s">
        <v>720</v>
      </c>
      <c r="Y69" s="272">
        <f>+E69*G69*I69*K69/M69</f>
        <v>381.22739999999999</v>
      </c>
      <c r="Z69" s="246">
        <v>1</v>
      </c>
      <c r="AA69" s="246">
        <f t="shared" si="1"/>
        <v>381.22739999999999</v>
      </c>
      <c r="AB69" s="246"/>
      <c r="AC69" s="246">
        <f t="shared" si="0"/>
        <v>381.22</v>
      </c>
      <c r="AD69" s="246"/>
    </row>
    <row r="70" spans="1:30" ht="31.35" customHeight="1">
      <c r="A70" s="277">
        <v>14</v>
      </c>
      <c r="B70" s="246" t="s">
        <v>698</v>
      </c>
      <c r="C70" s="246" t="s">
        <v>697</v>
      </c>
      <c r="D70" s="244" t="s">
        <v>719</v>
      </c>
      <c r="E70" s="268">
        <v>80</v>
      </c>
      <c r="F70" s="273" t="s">
        <v>712</v>
      </c>
      <c r="G70" s="270">
        <v>80</v>
      </c>
      <c r="H70" s="273" t="s">
        <v>712</v>
      </c>
      <c r="I70" s="269">
        <v>10</v>
      </c>
      <c r="J70" s="273" t="s">
        <v>712</v>
      </c>
      <c r="K70" s="274">
        <v>7.8499999999999993E-3</v>
      </c>
      <c r="L70" s="273" t="s">
        <v>721</v>
      </c>
      <c r="M70" s="275">
        <v>1000</v>
      </c>
      <c r="N70" s="269"/>
      <c r="O70" s="269"/>
      <c r="P70" s="269"/>
      <c r="Q70" s="269"/>
      <c r="R70" s="269"/>
      <c r="S70" s="269"/>
      <c r="T70" s="269"/>
      <c r="U70" s="269"/>
      <c r="V70" s="269"/>
      <c r="W70" s="269"/>
      <c r="X70" s="273" t="s">
        <v>720</v>
      </c>
      <c r="Y70" s="272">
        <f>+E70*G70*I70*K70/M70</f>
        <v>0.50239999999999996</v>
      </c>
      <c r="Z70" s="246">
        <v>16</v>
      </c>
      <c r="AA70" s="246">
        <f t="shared" si="1"/>
        <v>8.0383999999999993</v>
      </c>
      <c r="AB70" s="246"/>
      <c r="AC70" s="246">
        <f t="shared" si="0"/>
        <v>8.0299999999999994</v>
      </c>
      <c r="AD70" s="246"/>
    </row>
    <row r="71" spans="1:30" ht="31.35" customHeight="1">
      <c r="A71" s="247" t="s">
        <v>722</v>
      </c>
      <c r="B71" s="246"/>
      <c r="C71" s="246"/>
      <c r="D71" s="244"/>
      <c r="E71" s="268"/>
      <c r="F71" s="269"/>
      <c r="G71" s="270"/>
      <c r="H71" s="269"/>
      <c r="I71" s="269"/>
      <c r="J71" s="269"/>
      <c r="K71" s="269"/>
      <c r="L71" s="269"/>
      <c r="M71" s="269"/>
      <c r="N71" s="269"/>
      <c r="O71" s="269"/>
      <c r="P71" s="269"/>
      <c r="Q71" s="269"/>
      <c r="R71" s="269"/>
      <c r="S71" s="269"/>
      <c r="T71" s="269"/>
      <c r="U71" s="269"/>
      <c r="V71" s="269"/>
      <c r="W71" s="269"/>
      <c r="X71" s="269"/>
      <c r="Y71" s="271"/>
      <c r="Z71" s="246"/>
      <c r="AA71" s="246"/>
      <c r="AB71" s="246"/>
      <c r="AC71" s="246"/>
      <c r="AD71" s="246"/>
    </row>
    <row r="72" spans="1:30" ht="31.35" customHeight="1">
      <c r="A72" s="246">
        <v>1</v>
      </c>
      <c r="B72" s="246" t="s">
        <v>698</v>
      </c>
      <c r="C72" s="246" t="s">
        <v>697</v>
      </c>
      <c r="D72" s="244" t="s">
        <v>719</v>
      </c>
      <c r="E72" s="268">
        <v>460</v>
      </c>
      <c r="F72" s="273" t="s">
        <v>712</v>
      </c>
      <c r="G72" s="270">
        <v>50</v>
      </c>
      <c r="H72" s="273" t="s">
        <v>712</v>
      </c>
      <c r="I72" s="269">
        <v>6</v>
      </c>
      <c r="J72" s="273" t="s">
        <v>712</v>
      </c>
      <c r="K72" s="274">
        <v>7.8499999999999993E-3</v>
      </c>
      <c r="L72" s="273" t="s">
        <v>721</v>
      </c>
      <c r="M72" s="275">
        <v>1000</v>
      </c>
      <c r="N72" s="269"/>
      <c r="O72" s="269"/>
      <c r="P72" s="269"/>
      <c r="Q72" s="269"/>
      <c r="R72" s="269"/>
      <c r="S72" s="269"/>
      <c r="T72" s="269"/>
      <c r="U72" s="269"/>
      <c r="V72" s="269"/>
      <c r="W72" s="269"/>
      <c r="X72" s="273" t="s">
        <v>720</v>
      </c>
      <c r="Y72" s="272">
        <f>+E72*G72*I72*K72/M72</f>
        <v>1.0832999999999999</v>
      </c>
      <c r="Z72" s="246">
        <v>8</v>
      </c>
      <c r="AA72" s="246">
        <f t="shared" si="1"/>
        <v>8.6663999999999994</v>
      </c>
      <c r="AB72" s="246"/>
      <c r="AC72" s="246">
        <f t="shared" si="0"/>
        <v>8.66</v>
      </c>
      <c r="AD72" s="246"/>
    </row>
    <row r="73" spans="1:30" ht="31.35" customHeight="1">
      <c r="A73" s="246">
        <v>2</v>
      </c>
      <c r="B73" s="246" t="s">
        <v>698</v>
      </c>
      <c r="C73" s="246" t="s">
        <v>697</v>
      </c>
      <c r="D73" s="244" t="s">
        <v>719</v>
      </c>
      <c r="E73" s="268">
        <v>990</v>
      </c>
      <c r="F73" s="273" t="s">
        <v>712</v>
      </c>
      <c r="G73" s="270">
        <v>50</v>
      </c>
      <c r="H73" s="273" t="s">
        <v>712</v>
      </c>
      <c r="I73" s="269">
        <v>6</v>
      </c>
      <c r="J73" s="273" t="s">
        <v>712</v>
      </c>
      <c r="K73" s="274">
        <v>7.8499999999999993E-3</v>
      </c>
      <c r="L73" s="273" t="s">
        <v>721</v>
      </c>
      <c r="M73" s="275">
        <v>1000</v>
      </c>
      <c r="N73" s="269"/>
      <c r="O73" s="269"/>
      <c r="P73" s="269"/>
      <c r="Q73" s="269"/>
      <c r="R73" s="269"/>
      <c r="S73" s="269"/>
      <c r="T73" s="269"/>
      <c r="U73" s="269"/>
      <c r="V73" s="269"/>
      <c r="W73" s="269"/>
      <c r="X73" s="273" t="s">
        <v>720</v>
      </c>
      <c r="Y73" s="272">
        <f>+E73*G73*I73*K73/M73</f>
        <v>2.3314499999999998</v>
      </c>
      <c r="Z73" s="246">
        <v>8</v>
      </c>
      <c r="AA73" s="246">
        <f t="shared" si="1"/>
        <v>18.651599999999998</v>
      </c>
      <c r="AB73" s="246"/>
      <c r="AC73" s="246">
        <f t="shared" ref="AC73:AC136" si="2">ROUNDDOWN(AA73+(AA73*AB73),2)</f>
        <v>18.649999999999999</v>
      </c>
      <c r="AD73" s="246"/>
    </row>
    <row r="74" spans="1:30" ht="31.35" customHeight="1">
      <c r="A74" s="246">
        <v>3</v>
      </c>
      <c r="B74" s="246" t="s">
        <v>704</v>
      </c>
      <c r="C74" s="246" t="s">
        <v>724</v>
      </c>
      <c r="D74" s="244" t="s">
        <v>719</v>
      </c>
      <c r="E74" s="268">
        <v>265</v>
      </c>
      <c r="F74" s="273" t="s">
        <v>712</v>
      </c>
      <c r="G74" s="270">
        <v>10.7</v>
      </c>
      <c r="H74" s="273" t="s">
        <v>721</v>
      </c>
      <c r="I74" s="275">
        <v>1000</v>
      </c>
      <c r="J74" s="269"/>
      <c r="K74" s="269"/>
      <c r="L74" s="269"/>
      <c r="M74" s="269"/>
      <c r="N74" s="269"/>
      <c r="O74" s="269"/>
      <c r="P74" s="269"/>
      <c r="Q74" s="269"/>
      <c r="R74" s="269"/>
      <c r="S74" s="269"/>
      <c r="T74" s="269"/>
      <c r="U74" s="269"/>
      <c r="V74" s="269"/>
      <c r="W74" s="269"/>
      <c r="X74" s="273" t="s">
        <v>720</v>
      </c>
      <c r="Y74" s="271">
        <f>+E74*G74/I74</f>
        <v>2.8355000000000001</v>
      </c>
      <c r="Z74" s="246">
        <v>2</v>
      </c>
      <c r="AA74" s="246">
        <f t="shared" si="1"/>
        <v>5.6710000000000003</v>
      </c>
      <c r="AB74" s="246"/>
      <c r="AC74" s="246">
        <f t="shared" si="2"/>
        <v>5.67</v>
      </c>
      <c r="AD74" s="246"/>
    </row>
    <row r="75" spans="1:30" ht="31.35" customHeight="1">
      <c r="A75" s="246">
        <v>4</v>
      </c>
      <c r="B75" s="246" t="s">
        <v>704</v>
      </c>
      <c r="C75" s="246" t="s">
        <v>724</v>
      </c>
      <c r="D75" s="244" t="s">
        <v>719</v>
      </c>
      <c r="E75" s="268">
        <v>305</v>
      </c>
      <c r="F75" s="273" t="s">
        <v>712</v>
      </c>
      <c r="G75" s="270">
        <v>10.7</v>
      </c>
      <c r="H75" s="273" t="s">
        <v>721</v>
      </c>
      <c r="I75" s="275">
        <v>1000</v>
      </c>
      <c r="J75" s="269"/>
      <c r="K75" s="269"/>
      <c r="L75" s="269"/>
      <c r="M75" s="269"/>
      <c r="N75" s="269"/>
      <c r="O75" s="269"/>
      <c r="P75" s="269"/>
      <c r="Q75" s="269"/>
      <c r="R75" s="269"/>
      <c r="S75" s="269"/>
      <c r="T75" s="269"/>
      <c r="U75" s="269"/>
      <c r="V75" s="269"/>
      <c r="W75" s="269"/>
      <c r="X75" s="273" t="s">
        <v>720</v>
      </c>
      <c r="Y75" s="271">
        <f>+E75*G75/I75</f>
        <v>3.2635000000000001</v>
      </c>
      <c r="Z75" s="246">
        <v>3</v>
      </c>
      <c r="AA75" s="246">
        <f t="shared" si="1"/>
        <v>9.7904999999999998</v>
      </c>
      <c r="AB75" s="246"/>
      <c r="AC75" s="246">
        <f t="shared" si="2"/>
        <v>9.7899999999999991</v>
      </c>
      <c r="AD75" s="246"/>
    </row>
    <row r="76" spans="1:30" ht="31.35" customHeight="1">
      <c r="A76" s="246">
        <v>5</v>
      </c>
      <c r="B76" s="246" t="s">
        <v>698</v>
      </c>
      <c r="C76" s="246" t="s">
        <v>697</v>
      </c>
      <c r="D76" s="244" t="s">
        <v>719</v>
      </c>
      <c r="E76" s="268">
        <v>100</v>
      </c>
      <c r="F76" s="273" t="s">
        <v>712</v>
      </c>
      <c r="G76" s="270">
        <v>100</v>
      </c>
      <c r="H76" s="273" t="s">
        <v>712</v>
      </c>
      <c r="I76" s="269">
        <v>10</v>
      </c>
      <c r="J76" s="273" t="s">
        <v>712</v>
      </c>
      <c r="K76" s="274">
        <v>7.8499999999999993E-3</v>
      </c>
      <c r="L76" s="273" t="s">
        <v>721</v>
      </c>
      <c r="M76" s="275">
        <v>1000</v>
      </c>
      <c r="N76" s="269"/>
      <c r="O76" s="269"/>
      <c r="P76" s="269"/>
      <c r="Q76" s="269"/>
      <c r="R76" s="269"/>
      <c r="S76" s="269"/>
      <c r="T76" s="269"/>
      <c r="U76" s="269"/>
      <c r="V76" s="269"/>
      <c r="W76" s="269"/>
      <c r="X76" s="273" t="s">
        <v>720</v>
      </c>
      <c r="Y76" s="272">
        <f>+E76*G76*I76*K76/M76</f>
        <v>0.78499999999999992</v>
      </c>
      <c r="Z76" s="246">
        <v>6</v>
      </c>
      <c r="AA76" s="246">
        <f t="shared" si="1"/>
        <v>4.7099999999999991</v>
      </c>
      <c r="AB76" s="246"/>
      <c r="AC76" s="246">
        <f t="shared" si="2"/>
        <v>4.71</v>
      </c>
      <c r="AD76" s="246"/>
    </row>
    <row r="77" spans="1:30" ht="31.35" customHeight="1">
      <c r="A77" s="246">
        <v>6</v>
      </c>
      <c r="B77" s="246" t="s">
        <v>723</v>
      </c>
      <c r="C77" s="246" t="s">
        <v>697</v>
      </c>
      <c r="D77" s="244" t="s">
        <v>719</v>
      </c>
      <c r="E77" s="268">
        <v>12</v>
      </c>
      <c r="F77" s="273" t="s">
        <v>712</v>
      </c>
      <c r="G77" s="270">
        <v>12</v>
      </c>
      <c r="H77" s="273" t="s">
        <v>712</v>
      </c>
      <c r="I77" s="269">
        <v>180</v>
      </c>
      <c r="J77" s="273" t="s">
        <v>712</v>
      </c>
      <c r="K77" s="274">
        <v>7.8499999999999993E-3</v>
      </c>
      <c r="L77" s="273" t="s">
        <v>721</v>
      </c>
      <c r="M77" s="275">
        <v>1000</v>
      </c>
      <c r="N77" s="269"/>
      <c r="O77" s="269"/>
      <c r="P77" s="269"/>
      <c r="Q77" s="269"/>
      <c r="R77" s="269"/>
      <c r="S77" s="269"/>
      <c r="T77" s="269"/>
      <c r="U77" s="269"/>
      <c r="V77" s="269"/>
      <c r="W77" s="269"/>
      <c r="X77" s="273" t="s">
        <v>720</v>
      </c>
      <c r="Y77" s="272">
        <f>+E77*G77*I77*K77/M77</f>
        <v>0.20347199999999999</v>
      </c>
      <c r="Z77" s="246">
        <v>2</v>
      </c>
      <c r="AA77" s="246">
        <f t="shared" si="1"/>
        <v>0.40694399999999997</v>
      </c>
      <c r="AB77" s="246"/>
      <c r="AC77" s="246">
        <f t="shared" si="2"/>
        <v>0.4</v>
      </c>
      <c r="AD77" s="246"/>
    </row>
    <row r="78" spans="1:30" ht="31.35" customHeight="1">
      <c r="A78" s="247" t="s">
        <v>725</v>
      </c>
      <c r="B78" s="246"/>
      <c r="C78" s="246"/>
      <c r="D78" s="244"/>
      <c r="E78" s="268"/>
      <c r="F78" s="269"/>
      <c r="G78" s="270"/>
      <c r="H78" s="269"/>
      <c r="I78" s="269"/>
      <c r="J78" s="269"/>
      <c r="K78" s="269"/>
      <c r="L78" s="269"/>
      <c r="M78" s="269"/>
      <c r="N78" s="269"/>
      <c r="O78" s="269"/>
      <c r="P78" s="269"/>
      <c r="Q78" s="269"/>
      <c r="R78" s="269"/>
      <c r="S78" s="269"/>
      <c r="T78" s="269"/>
      <c r="U78" s="269"/>
      <c r="V78" s="269"/>
      <c r="W78" s="269"/>
      <c r="X78" s="269"/>
      <c r="Y78" s="271"/>
      <c r="Z78" s="246"/>
      <c r="AA78" s="246"/>
      <c r="AB78" s="246"/>
      <c r="AC78" s="246"/>
      <c r="AD78" s="246"/>
    </row>
    <row r="79" spans="1:30" ht="31.35" customHeight="1">
      <c r="A79" s="246">
        <v>1</v>
      </c>
      <c r="B79" s="246" t="s">
        <v>700</v>
      </c>
      <c r="C79" s="246" t="s">
        <v>714</v>
      </c>
      <c r="D79" s="244" t="s">
        <v>719</v>
      </c>
      <c r="E79" s="268">
        <v>635</v>
      </c>
      <c r="F79" s="273" t="s">
        <v>712</v>
      </c>
      <c r="G79" s="270">
        <v>49.9</v>
      </c>
      <c r="H79" s="273" t="s">
        <v>721</v>
      </c>
      <c r="I79" s="275">
        <v>1000</v>
      </c>
      <c r="J79" s="269"/>
      <c r="K79" s="269"/>
      <c r="L79" s="269"/>
      <c r="M79" s="269"/>
      <c r="N79" s="269"/>
      <c r="O79" s="269"/>
      <c r="P79" s="269"/>
      <c r="Q79" s="269"/>
      <c r="R79" s="269"/>
      <c r="S79" s="269"/>
      <c r="T79" s="269"/>
      <c r="U79" s="269"/>
      <c r="V79" s="269"/>
      <c r="W79" s="269"/>
      <c r="X79" s="273" t="s">
        <v>720</v>
      </c>
      <c r="Y79" s="271">
        <f>+E79*G79/I79</f>
        <v>31.686499999999999</v>
      </c>
      <c r="Z79" s="246">
        <v>2</v>
      </c>
      <c r="AA79" s="246">
        <f t="shared" si="1"/>
        <v>63.372999999999998</v>
      </c>
      <c r="AB79" s="246"/>
      <c r="AC79" s="246">
        <f t="shared" si="2"/>
        <v>63.37</v>
      </c>
      <c r="AD79" s="246"/>
    </row>
    <row r="80" spans="1:30" ht="31.35" customHeight="1">
      <c r="A80" s="246">
        <v>2</v>
      </c>
      <c r="B80" s="246" t="s">
        <v>700</v>
      </c>
      <c r="C80" s="246" t="s">
        <v>714</v>
      </c>
      <c r="D80" s="244" t="s">
        <v>719</v>
      </c>
      <c r="E80" s="278">
        <v>2876</v>
      </c>
      <c r="F80" s="273" t="s">
        <v>712</v>
      </c>
      <c r="G80" s="270">
        <v>49.9</v>
      </c>
      <c r="H80" s="273" t="s">
        <v>721</v>
      </c>
      <c r="I80" s="275">
        <v>1000</v>
      </c>
      <c r="J80" s="269"/>
      <c r="K80" s="269"/>
      <c r="L80" s="269"/>
      <c r="M80" s="269"/>
      <c r="N80" s="269"/>
      <c r="O80" s="269"/>
      <c r="P80" s="269"/>
      <c r="Q80" s="269"/>
      <c r="R80" s="269"/>
      <c r="S80" s="269"/>
      <c r="T80" s="269"/>
      <c r="U80" s="269"/>
      <c r="V80" s="269"/>
      <c r="W80" s="269"/>
      <c r="X80" s="273" t="s">
        <v>720</v>
      </c>
      <c r="Y80" s="271">
        <f>+E80*G80/I80</f>
        <v>143.51239999999999</v>
      </c>
      <c r="Z80" s="246">
        <v>2</v>
      </c>
      <c r="AA80" s="246">
        <f t="shared" si="1"/>
        <v>287.02479999999997</v>
      </c>
      <c r="AB80" s="246"/>
      <c r="AC80" s="246">
        <f t="shared" si="2"/>
        <v>287.02</v>
      </c>
      <c r="AD80" s="246"/>
    </row>
    <row r="81" spans="1:30" ht="31.35" customHeight="1">
      <c r="A81" s="246">
        <v>3</v>
      </c>
      <c r="B81" s="246" t="s">
        <v>698</v>
      </c>
      <c r="C81" s="246" t="s">
        <v>697</v>
      </c>
      <c r="D81" s="244" t="s">
        <v>719</v>
      </c>
      <c r="E81" s="268">
        <v>330</v>
      </c>
      <c r="F81" s="273" t="s">
        <v>712</v>
      </c>
      <c r="G81" s="270">
        <v>230</v>
      </c>
      <c r="H81" s="273" t="s">
        <v>712</v>
      </c>
      <c r="I81" s="269">
        <v>20</v>
      </c>
      <c r="J81" s="273" t="s">
        <v>712</v>
      </c>
      <c r="K81" s="274">
        <v>7.8499999999999993E-3</v>
      </c>
      <c r="L81" s="273" t="s">
        <v>721</v>
      </c>
      <c r="M81" s="275">
        <v>1000</v>
      </c>
      <c r="N81" s="269"/>
      <c r="O81" s="269"/>
      <c r="P81" s="269"/>
      <c r="Q81" s="269"/>
      <c r="R81" s="269"/>
      <c r="S81" s="269"/>
      <c r="T81" s="269"/>
      <c r="U81" s="269"/>
      <c r="V81" s="269"/>
      <c r="W81" s="269"/>
      <c r="X81" s="273" t="s">
        <v>720</v>
      </c>
      <c r="Y81" s="272">
        <f t="shared" ref="Y81:Y87" si="3">+E81*G81*I81*K81/M81</f>
        <v>11.9163</v>
      </c>
      <c r="Z81" s="246">
        <v>2</v>
      </c>
      <c r="AA81" s="246">
        <f t="shared" si="1"/>
        <v>23.832599999999999</v>
      </c>
      <c r="AB81" s="246"/>
      <c r="AC81" s="246">
        <f t="shared" si="2"/>
        <v>23.83</v>
      </c>
      <c r="AD81" s="246"/>
    </row>
    <row r="82" spans="1:30" ht="31.35" customHeight="1">
      <c r="A82" s="246">
        <v>4</v>
      </c>
      <c r="B82" s="246" t="s">
        <v>698</v>
      </c>
      <c r="C82" s="246" t="s">
        <v>697</v>
      </c>
      <c r="D82" s="244" t="s">
        <v>719</v>
      </c>
      <c r="E82" s="268">
        <v>250</v>
      </c>
      <c r="F82" s="273" t="s">
        <v>712</v>
      </c>
      <c r="G82" s="270">
        <v>280</v>
      </c>
      <c r="H82" s="273" t="s">
        <v>712</v>
      </c>
      <c r="I82" s="269">
        <v>20</v>
      </c>
      <c r="J82" s="273" t="s">
        <v>712</v>
      </c>
      <c r="K82" s="274">
        <v>7.8499999999999993E-3</v>
      </c>
      <c r="L82" s="273" t="s">
        <v>721</v>
      </c>
      <c r="M82" s="275">
        <v>1000</v>
      </c>
      <c r="N82" s="269"/>
      <c r="O82" s="269"/>
      <c r="P82" s="269"/>
      <c r="Q82" s="269"/>
      <c r="R82" s="269"/>
      <c r="S82" s="269"/>
      <c r="T82" s="269"/>
      <c r="U82" s="269"/>
      <c r="V82" s="269"/>
      <c r="W82" s="269"/>
      <c r="X82" s="273" t="s">
        <v>720</v>
      </c>
      <c r="Y82" s="272">
        <f t="shared" si="3"/>
        <v>10.989999999999998</v>
      </c>
      <c r="Z82" s="246">
        <v>2</v>
      </c>
      <c r="AA82" s="246">
        <f t="shared" ref="AA82:AA140" si="4">+Y82*Z82</f>
        <v>21.979999999999997</v>
      </c>
      <c r="AB82" s="246"/>
      <c r="AC82" s="246">
        <f t="shared" si="2"/>
        <v>21.98</v>
      </c>
      <c r="AD82" s="246"/>
    </row>
    <row r="83" spans="1:30" ht="31.35" customHeight="1">
      <c r="A83" s="246">
        <v>5</v>
      </c>
      <c r="B83" s="246" t="s">
        <v>698</v>
      </c>
      <c r="C83" s="246" t="s">
        <v>697</v>
      </c>
      <c r="D83" s="244" t="s">
        <v>719</v>
      </c>
      <c r="E83" s="268">
        <v>230</v>
      </c>
      <c r="F83" s="273" t="s">
        <v>712</v>
      </c>
      <c r="G83" s="270">
        <v>330</v>
      </c>
      <c r="H83" s="273" t="s">
        <v>712</v>
      </c>
      <c r="I83" s="269">
        <v>6</v>
      </c>
      <c r="J83" s="273" t="s">
        <v>712</v>
      </c>
      <c r="K83" s="274">
        <v>7.8499999999999993E-3</v>
      </c>
      <c r="L83" s="273" t="s">
        <v>721</v>
      </c>
      <c r="M83" s="275">
        <v>1000</v>
      </c>
      <c r="N83" s="269"/>
      <c r="O83" s="269"/>
      <c r="P83" s="269"/>
      <c r="Q83" s="269"/>
      <c r="R83" s="269"/>
      <c r="S83" s="269"/>
      <c r="T83" s="269"/>
      <c r="U83" s="269"/>
      <c r="V83" s="269"/>
      <c r="W83" s="269"/>
      <c r="X83" s="273" t="s">
        <v>720</v>
      </c>
      <c r="Y83" s="272">
        <f t="shared" si="3"/>
        <v>3.5748899999999999</v>
      </c>
      <c r="Z83" s="246">
        <v>2</v>
      </c>
      <c r="AA83" s="246">
        <f t="shared" si="4"/>
        <v>7.1497799999999998</v>
      </c>
      <c r="AB83" s="246"/>
      <c r="AC83" s="246">
        <f t="shared" si="2"/>
        <v>7.14</v>
      </c>
      <c r="AD83" s="246"/>
    </row>
    <row r="84" spans="1:30" ht="31.35" customHeight="1">
      <c r="A84" s="246">
        <v>6</v>
      </c>
      <c r="B84" s="246" t="s">
        <v>698</v>
      </c>
      <c r="C84" s="246" t="s">
        <v>697</v>
      </c>
      <c r="D84" s="244" t="s">
        <v>719</v>
      </c>
      <c r="E84" s="268">
        <v>230</v>
      </c>
      <c r="F84" s="273" t="s">
        <v>712</v>
      </c>
      <c r="G84" s="270">
        <v>330</v>
      </c>
      <c r="H84" s="273" t="s">
        <v>712</v>
      </c>
      <c r="I84" s="269">
        <v>3.2</v>
      </c>
      <c r="J84" s="273" t="s">
        <v>712</v>
      </c>
      <c r="K84" s="274">
        <v>7.8499999999999993E-3</v>
      </c>
      <c r="L84" s="273" t="s">
        <v>721</v>
      </c>
      <c r="M84" s="275">
        <v>1000</v>
      </c>
      <c r="N84" s="269"/>
      <c r="O84" s="269"/>
      <c r="P84" s="269"/>
      <c r="Q84" s="269"/>
      <c r="R84" s="269"/>
      <c r="S84" s="269"/>
      <c r="T84" s="269"/>
      <c r="U84" s="269"/>
      <c r="V84" s="269"/>
      <c r="W84" s="269"/>
      <c r="X84" s="273" t="s">
        <v>720</v>
      </c>
      <c r="Y84" s="272">
        <f t="shared" si="3"/>
        <v>1.9066079999999999</v>
      </c>
      <c r="Z84" s="246">
        <v>4</v>
      </c>
      <c r="AA84" s="246">
        <f t="shared" si="4"/>
        <v>7.6264319999999994</v>
      </c>
      <c r="AB84" s="246"/>
      <c r="AC84" s="246">
        <f t="shared" si="2"/>
        <v>7.62</v>
      </c>
      <c r="AD84" s="246"/>
    </row>
    <row r="85" spans="1:30" ht="31.35" customHeight="1">
      <c r="A85" s="246">
        <v>7</v>
      </c>
      <c r="B85" s="246" t="s">
        <v>698</v>
      </c>
      <c r="C85" s="246" t="s">
        <v>697</v>
      </c>
      <c r="D85" s="244" t="s">
        <v>719</v>
      </c>
      <c r="E85" s="268">
        <v>230</v>
      </c>
      <c r="F85" s="273" t="s">
        <v>712</v>
      </c>
      <c r="G85" s="270">
        <v>330</v>
      </c>
      <c r="H85" s="273" t="s">
        <v>712</v>
      </c>
      <c r="I85" s="269">
        <v>2.2999999999999998</v>
      </c>
      <c r="J85" s="273" t="s">
        <v>712</v>
      </c>
      <c r="K85" s="274">
        <v>7.8499999999999993E-3</v>
      </c>
      <c r="L85" s="273" t="s">
        <v>721</v>
      </c>
      <c r="M85" s="275">
        <v>1000</v>
      </c>
      <c r="N85" s="269"/>
      <c r="O85" s="269"/>
      <c r="P85" s="269"/>
      <c r="Q85" s="269"/>
      <c r="R85" s="269"/>
      <c r="S85" s="269"/>
      <c r="T85" s="269"/>
      <c r="U85" s="269"/>
      <c r="V85" s="269"/>
      <c r="W85" s="269"/>
      <c r="X85" s="273" t="s">
        <v>720</v>
      </c>
      <c r="Y85" s="272">
        <f t="shared" si="3"/>
        <v>1.3703744999999998</v>
      </c>
      <c r="Z85" s="246">
        <v>4</v>
      </c>
      <c r="AA85" s="246">
        <f t="shared" si="4"/>
        <v>5.4814979999999993</v>
      </c>
      <c r="AB85" s="246"/>
      <c r="AC85" s="246">
        <f t="shared" si="2"/>
        <v>5.48</v>
      </c>
      <c r="AD85" s="246"/>
    </row>
    <row r="86" spans="1:30" ht="31.35" customHeight="1">
      <c r="A86" s="246">
        <v>8</v>
      </c>
      <c r="B86" s="246" t="s">
        <v>698</v>
      </c>
      <c r="C86" s="246" t="s">
        <v>697</v>
      </c>
      <c r="D86" s="244" t="s">
        <v>719</v>
      </c>
      <c r="E86" s="268">
        <v>230</v>
      </c>
      <c r="F86" s="273" t="s">
        <v>712</v>
      </c>
      <c r="G86" s="270">
        <v>330</v>
      </c>
      <c r="H86" s="273" t="s">
        <v>712</v>
      </c>
      <c r="I86" s="269">
        <v>1.6</v>
      </c>
      <c r="J86" s="273" t="s">
        <v>712</v>
      </c>
      <c r="K86" s="274">
        <v>7.8499999999999993E-3</v>
      </c>
      <c r="L86" s="273" t="s">
        <v>721</v>
      </c>
      <c r="M86" s="275">
        <v>1000</v>
      </c>
      <c r="N86" s="269"/>
      <c r="O86" s="269"/>
      <c r="P86" s="269"/>
      <c r="Q86" s="269"/>
      <c r="R86" s="269"/>
      <c r="S86" s="269"/>
      <c r="T86" s="269"/>
      <c r="U86" s="269"/>
      <c r="V86" s="269"/>
      <c r="W86" s="269"/>
      <c r="X86" s="273" t="s">
        <v>720</v>
      </c>
      <c r="Y86" s="272">
        <f t="shared" si="3"/>
        <v>0.95330399999999993</v>
      </c>
      <c r="Z86" s="246">
        <v>4</v>
      </c>
      <c r="AA86" s="246">
        <f t="shared" si="4"/>
        <v>3.8132159999999997</v>
      </c>
      <c r="AB86" s="246"/>
      <c r="AC86" s="246">
        <f t="shared" si="2"/>
        <v>3.81</v>
      </c>
      <c r="AD86" s="246"/>
    </row>
    <row r="87" spans="1:30" ht="31.35" customHeight="1">
      <c r="A87" s="246">
        <v>13</v>
      </c>
      <c r="B87" s="246" t="s">
        <v>698</v>
      </c>
      <c r="C87" s="246" t="s">
        <v>697</v>
      </c>
      <c r="D87" s="244" t="s">
        <v>719</v>
      </c>
      <c r="E87" s="268">
        <v>330</v>
      </c>
      <c r="F87" s="273" t="s">
        <v>712</v>
      </c>
      <c r="G87" s="270">
        <v>50</v>
      </c>
      <c r="H87" s="273" t="s">
        <v>712</v>
      </c>
      <c r="I87" s="269">
        <v>12</v>
      </c>
      <c r="J87" s="273" t="s">
        <v>712</v>
      </c>
      <c r="K87" s="274">
        <v>7.8499999999999993E-3</v>
      </c>
      <c r="L87" s="273" t="s">
        <v>721</v>
      </c>
      <c r="M87" s="275">
        <v>1000</v>
      </c>
      <c r="N87" s="269"/>
      <c r="O87" s="269"/>
      <c r="P87" s="269"/>
      <c r="Q87" s="269"/>
      <c r="R87" s="269"/>
      <c r="S87" s="269"/>
      <c r="T87" s="269"/>
      <c r="U87" s="269"/>
      <c r="V87" s="269"/>
      <c r="W87" s="269"/>
      <c r="X87" s="273" t="s">
        <v>720</v>
      </c>
      <c r="Y87" s="272">
        <f t="shared" si="3"/>
        <v>1.5543</v>
      </c>
      <c r="Z87" s="246">
        <v>4</v>
      </c>
      <c r="AA87" s="246">
        <f t="shared" si="4"/>
        <v>6.2172000000000001</v>
      </c>
      <c r="AB87" s="246"/>
      <c r="AC87" s="246">
        <f t="shared" si="2"/>
        <v>6.21</v>
      </c>
      <c r="AD87" s="246"/>
    </row>
    <row r="88" spans="1:30" ht="31.35" customHeight="1">
      <c r="A88" s="247" t="s">
        <v>726</v>
      </c>
      <c r="B88" s="246"/>
      <c r="C88" s="246"/>
      <c r="D88" s="244"/>
      <c r="E88" s="268"/>
      <c r="F88" s="269"/>
      <c r="G88" s="270"/>
      <c r="H88" s="269"/>
      <c r="I88" s="269"/>
      <c r="J88" s="269"/>
      <c r="K88" s="269"/>
      <c r="L88" s="269"/>
      <c r="M88" s="269"/>
      <c r="N88" s="269"/>
      <c r="O88" s="269"/>
      <c r="P88" s="269"/>
      <c r="Q88" s="269"/>
      <c r="R88" s="269"/>
      <c r="S88" s="269"/>
      <c r="T88" s="269"/>
      <c r="U88" s="269"/>
      <c r="V88" s="269"/>
      <c r="W88" s="269"/>
      <c r="X88" s="269"/>
      <c r="Y88" s="271"/>
      <c r="Z88" s="246"/>
      <c r="AA88" s="246"/>
      <c r="AB88" s="246"/>
      <c r="AC88" s="246"/>
      <c r="AD88" s="246"/>
    </row>
    <row r="89" spans="1:30" ht="31.35" customHeight="1">
      <c r="A89" s="246">
        <v>1</v>
      </c>
      <c r="B89" s="246" t="s">
        <v>698</v>
      </c>
      <c r="C89" s="246" t="s">
        <v>697</v>
      </c>
      <c r="D89" s="244" t="s">
        <v>719</v>
      </c>
      <c r="E89" s="268">
        <v>700</v>
      </c>
      <c r="F89" s="273" t="s">
        <v>712</v>
      </c>
      <c r="G89" s="270">
        <v>620</v>
      </c>
      <c r="H89" s="273" t="s">
        <v>712</v>
      </c>
      <c r="I89" s="269">
        <v>15</v>
      </c>
      <c r="J89" s="273" t="s">
        <v>712</v>
      </c>
      <c r="K89" s="274">
        <v>7.8499999999999993E-3</v>
      </c>
      <c r="L89" s="273" t="s">
        <v>721</v>
      </c>
      <c r="M89" s="275">
        <v>1000</v>
      </c>
      <c r="N89" s="269"/>
      <c r="O89" s="269"/>
      <c r="P89" s="269"/>
      <c r="Q89" s="269"/>
      <c r="R89" s="269"/>
      <c r="S89" s="269"/>
      <c r="T89" s="269"/>
      <c r="U89" s="269"/>
      <c r="V89" s="269"/>
      <c r="W89" s="269"/>
      <c r="X89" s="273" t="s">
        <v>720</v>
      </c>
      <c r="Y89" s="272">
        <f t="shared" ref="Y89:Y98" si="5">+E89*G89*I89*K89/M89</f>
        <v>51.10349999999999</v>
      </c>
      <c r="Z89" s="246">
        <v>1</v>
      </c>
      <c r="AA89" s="246">
        <f t="shared" si="4"/>
        <v>51.10349999999999</v>
      </c>
      <c r="AB89" s="246"/>
      <c r="AC89" s="246">
        <f t="shared" si="2"/>
        <v>51.1</v>
      </c>
      <c r="AD89" s="246"/>
    </row>
    <row r="90" spans="1:30" ht="31.35" customHeight="1">
      <c r="A90" s="246">
        <v>2</v>
      </c>
      <c r="B90" s="246" t="s">
        <v>698</v>
      </c>
      <c r="C90" s="246" t="s">
        <v>697</v>
      </c>
      <c r="D90" s="244" t="s">
        <v>719</v>
      </c>
      <c r="E90" s="268">
        <v>700</v>
      </c>
      <c r="F90" s="273" t="s">
        <v>712</v>
      </c>
      <c r="G90" s="270">
        <v>620</v>
      </c>
      <c r="H90" s="273" t="s">
        <v>712</v>
      </c>
      <c r="I90" s="269">
        <v>15</v>
      </c>
      <c r="J90" s="273" t="s">
        <v>712</v>
      </c>
      <c r="K90" s="274">
        <v>7.8499999999999993E-3</v>
      </c>
      <c r="L90" s="273" t="s">
        <v>721</v>
      </c>
      <c r="M90" s="275">
        <v>1000</v>
      </c>
      <c r="N90" s="269"/>
      <c r="O90" s="269"/>
      <c r="P90" s="269"/>
      <c r="Q90" s="269"/>
      <c r="R90" s="269"/>
      <c r="S90" s="269"/>
      <c r="T90" s="269"/>
      <c r="U90" s="269"/>
      <c r="V90" s="269"/>
      <c r="W90" s="269"/>
      <c r="X90" s="273" t="s">
        <v>720</v>
      </c>
      <c r="Y90" s="272">
        <f t="shared" si="5"/>
        <v>51.10349999999999</v>
      </c>
      <c r="Z90" s="246">
        <v>2</v>
      </c>
      <c r="AA90" s="246">
        <f t="shared" si="4"/>
        <v>102.20699999999998</v>
      </c>
      <c r="AB90" s="246"/>
      <c r="AC90" s="246">
        <f t="shared" si="2"/>
        <v>102.2</v>
      </c>
      <c r="AD90" s="246"/>
    </row>
    <row r="91" spans="1:30" ht="31.35" customHeight="1">
      <c r="A91" s="246">
        <v>3</v>
      </c>
      <c r="B91" s="246" t="s">
        <v>698</v>
      </c>
      <c r="C91" s="246" t="s">
        <v>697</v>
      </c>
      <c r="D91" s="244" t="s">
        <v>719</v>
      </c>
      <c r="E91" s="268">
        <v>700</v>
      </c>
      <c r="F91" s="273" t="s">
        <v>712</v>
      </c>
      <c r="G91" s="270">
        <v>620</v>
      </c>
      <c r="H91" s="273" t="s">
        <v>712</v>
      </c>
      <c r="I91" s="269">
        <v>15</v>
      </c>
      <c r="J91" s="273" t="s">
        <v>712</v>
      </c>
      <c r="K91" s="274">
        <v>7.8499999999999993E-3</v>
      </c>
      <c r="L91" s="273" t="s">
        <v>721</v>
      </c>
      <c r="M91" s="275">
        <v>1000</v>
      </c>
      <c r="N91" s="269"/>
      <c r="O91" s="269"/>
      <c r="P91" s="269"/>
      <c r="Q91" s="269"/>
      <c r="R91" s="269"/>
      <c r="S91" s="269"/>
      <c r="T91" s="269"/>
      <c r="U91" s="269"/>
      <c r="V91" s="269"/>
      <c r="W91" s="269"/>
      <c r="X91" s="273" t="s">
        <v>720</v>
      </c>
      <c r="Y91" s="272">
        <f t="shared" si="5"/>
        <v>51.10349999999999</v>
      </c>
      <c r="Z91" s="246">
        <v>1</v>
      </c>
      <c r="AA91" s="246">
        <f t="shared" si="4"/>
        <v>51.10349999999999</v>
      </c>
      <c r="AB91" s="246"/>
      <c r="AC91" s="246">
        <f t="shared" si="2"/>
        <v>51.1</v>
      </c>
      <c r="AD91" s="246"/>
    </row>
    <row r="92" spans="1:30" ht="31.35" customHeight="1">
      <c r="A92" s="246">
        <v>4</v>
      </c>
      <c r="B92" s="246" t="s">
        <v>698</v>
      </c>
      <c r="C92" s="246" t="s">
        <v>697</v>
      </c>
      <c r="D92" s="244" t="s">
        <v>719</v>
      </c>
      <c r="E92" s="268">
        <v>700</v>
      </c>
      <c r="F92" s="273" t="s">
        <v>712</v>
      </c>
      <c r="G92" s="270">
        <v>902</v>
      </c>
      <c r="H92" s="273" t="s">
        <v>712</v>
      </c>
      <c r="I92" s="269">
        <v>15</v>
      </c>
      <c r="J92" s="273" t="s">
        <v>712</v>
      </c>
      <c r="K92" s="274">
        <v>7.8499999999999993E-3</v>
      </c>
      <c r="L92" s="273" t="s">
        <v>721</v>
      </c>
      <c r="M92" s="275">
        <v>1000</v>
      </c>
      <c r="N92" s="269"/>
      <c r="O92" s="269"/>
      <c r="P92" s="269"/>
      <c r="Q92" s="269"/>
      <c r="R92" s="269"/>
      <c r="S92" s="269"/>
      <c r="T92" s="269"/>
      <c r="U92" s="269"/>
      <c r="V92" s="269"/>
      <c r="W92" s="269"/>
      <c r="X92" s="273" t="s">
        <v>720</v>
      </c>
      <c r="Y92" s="272">
        <f t="shared" si="5"/>
        <v>74.347349999999992</v>
      </c>
      <c r="Z92" s="246">
        <v>1</v>
      </c>
      <c r="AA92" s="246">
        <f t="shared" si="4"/>
        <v>74.347349999999992</v>
      </c>
      <c r="AB92" s="246"/>
      <c r="AC92" s="246">
        <f t="shared" si="2"/>
        <v>74.34</v>
      </c>
      <c r="AD92" s="246"/>
    </row>
    <row r="93" spans="1:30" ht="31.35" customHeight="1">
      <c r="A93" s="246">
        <v>5</v>
      </c>
      <c r="B93" s="246" t="s">
        <v>698</v>
      </c>
      <c r="C93" s="246" t="s">
        <v>697</v>
      </c>
      <c r="D93" s="244" t="s">
        <v>719</v>
      </c>
      <c r="E93" s="268">
        <v>700</v>
      </c>
      <c r="F93" s="273" t="s">
        <v>712</v>
      </c>
      <c r="G93" s="270">
        <v>902</v>
      </c>
      <c r="H93" s="273" t="s">
        <v>712</v>
      </c>
      <c r="I93" s="269">
        <v>15</v>
      </c>
      <c r="J93" s="273" t="s">
        <v>712</v>
      </c>
      <c r="K93" s="274">
        <v>7.8499999999999993E-3</v>
      </c>
      <c r="L93" s="273" t="s">
        <v>721</v>
      </c>
      <c r="M93" s="275">
        <v>1000</v>
      </c>
      <c r="N93" s="269"/>
      <c r="O93" s="269"/>
      <c r="P93" s="269"/>
      <c r="Q93" s="269"/>
      <c r="R93" s="269"/>
      <c r="S93" s="269"/>
      <c r="T93" s="269"/>
      <c r="U93" s="269"/>
      <c r="V93" s="269"/>
      <c r="W93" s="269"/>
      <c r="X93" s="273" t="s">
        <v>720</v>
      </c>
      <c r="Y93" s="272">
        <f t="shared" si="5"/>
        <v>74.347349999999992</v>
      </c>
      <c r="Z93" s="246">
        <v>2</v>
      </c>
      <c r="AA93" s="246">
        <f t="shared" si="4"/>
        <v>148.69469999999998</v>
      </c>
      <c r="AB93" s="246"/>
      <c r="AC93" s="246">
        <f t="shared" si="2"/>
        <v>148.69</v>
      </c>
      <c r="AD93" s="246"/>
    </row>
    <row r="94" spans="1:30" ht="31.35" customHeight="1">
      <c r="A94" s="246">
        <v>6</v>
      </c>
      <c r="B94" s="246" t="s">
        <v>698</v>
      </c>
      <c r="C94" s="246" t="s">
        <v>697</v>
      </c>
      <c r="D94" s="244" t="s">
        <v>719</v>
      </c>
      <c r="E94" s="268">
        <v>700</v>
      </c>
      <c r="F94" s="273" t="s">
        <v>712</v>
      </c>
      <c r="G94" s="270">
        <v>902</v>
      </c>
      <c r="H94" s="273" t="s">
        <v>712</v>
      </c>
      <c r="I94" s="269">
        <v>15</v>
      </c>
      <c r="J94" s="273" t="s">
        <v>712</v>
      </c>
      <c r="K94" s="274">
        <v>7.8499999999999993E-3</v>
      </c>
      <c r="L94" s="273" t="s">
        <v>721</v>
      </c>
      <c r="M94" s="275">
        <v>1000</v>
      </c>
      <c r="N94" s="269"/>
      <c r="O94" s="269"/>
      <c r="P94" s="269"/>
      <c r="Q94" s="269"/>
      <c r="R94" s="269"/>
      <c r="S94" s="269"/>
      <c r="T94" s="269"/>
      <c r="U94" s="269"/>
      <c r="V94" s="269"/>
      <c r="W94" s="269"/>
      <c r="X94" s="273" t="s">
        <v>720</v>
      </c>
      <c r="Y94" s="272">
        <f t="shared" si="5"/>
        <v>74.347349999999992</v>
      </c>
      <c r="Z94" s="246">
        <v>1</v>
      </c>
      <c r="AA94" s="246">
        <f t="shared" si="4"/>
        <v>74.347349999999992</v>
      </c>
      <c r="AB94" s="246"/>
      <c r="AC94" s="246">
        <f t="shared" si="2"/>
        <v>74.34</v>
      </c>
      <c r="AD94" s="246"/>
    </row>
    <row r="95" spans="1:30" ht="31.35" customHeight="1">
      <c r="A95" s="246">
        <v>7</v>
      </c>
      <c r="B95" s="246" t="s">
        <v>698</v>
      </c>
      <c r="C95" s="246" t="s">
        <v>697</v>
      </c>
      <c r="D95" s="244" t="s">
        <v>719</v>
      </c>
      <c r="E95" s="268">
        <v>700</v>
      </c>
      <c r="F95" s="273" t="s">
        <v>712</v>
      </c>
      <c r="G95" s="270">
        <v>750</v>
      </c>
      <c r="H95" s="273" t="s">
        <v>712</v>
      </c>
      <c r="I95" s="269">
        <v>15</v>
      </c>
      <c r="J95" s="273" t="s">
        <v>712</v>
      </c>
      <c r="K95" s="274">
        <v>7.8499999999999993E-3</v>
      </c>
      <c r="L95" s="273" t="s">
        <v>721</v>
      </c>
      <c r="M95" s="275">
        <v>1000</v>
      </c>
      <c r="N95" s="269"/>
      <c r="O95" s="269"/>
      <c r="P95" s="269"/>
      <c r="Q95" s="269"/>
      <c r="R95" s="269"/>
      <c r="S95" s="269"/>
      <c r="T95" s="269"/>
      <c r="U95" s="269"/>
      <c r="V95" s="269"/>
      <c r="W95" s="269"/>
      <c r="X95" s="273" t="s">
        <v>720</v>
      </c>
      <c r="Y95" s="272">
        <f t="shared" si="5"/>
        <v>61.818749999999994</v>
      </c>
      <c r="Z95" s="246">
        <v>1</v>
      </c>
      <c r="AA95" s="246">
        <f t="shared" si="4"/>
        <v>61.818749999999994</v>
      </c>
      <c r="AB95" s="246"/>
      <c r="AC95" s="246">
        <f t="shared" si="2"/>
        <v>61.81</v>
      </c>
      <c r="AD95" s="246"/>
    </row>
    <row r="96" spans="1:30" ht="31.35" customHeight="1">
      <c r="A96" s="246">
        <v>8</v>
      </c>
      <c r="B96" s="246" t="s">
        <v>698</v>
      </c>
      <c r="C96" s="246" t="s">
        <v>697</v>
      </c>
      <c r="D96" s="244" t="s">
        <v>719</v>
      </c>
      <c r="E96" s="268">
        <v>700</v>
      </c>
      <c r="F96" s="273" t="s">
        <v>712</v>
      </c>
      <c r="G96" s="270">
        <v>750</v>
      </c>
      <c r="H96" s="273" t="s">
        <v>712</v>
      </c>
      <c r="I96" s="269">
        <v>15</v>
      </c>
      <c r="J96" s="273" t="s">
        <v>712</v>
      </c>
      <c r="K96" s="274">
        <v>7.8499999999999993E-3</v>
      </c>
      <c r="L96" s="273" t="s">
        <v>721</v>
      </c>
      <c r="M96" s="275">
        <v>1000</v>
      </c>
      <c r="N96" s="269"/>
      <c r="O96" s="269"/>
      <c r="P96" s="269"/>
      <c r="Q96" s="269"/>
      <c r="R96" s="269"/>
      <c r="S96" s="269"/>
      <c r="T96" s="269"/>
      <c r="U96" s="269"/>
      <c r="V96" s="269"/>
      <c r="W96" s="269"/>
      <c r="X96" s="273" t="s">
        <v>720</v>
      </c>
      <c r="Y96" s="272">
        <f t="shared" si="5"/>
        <v>61.818749999999994</v>
      </c>
      <c r="Z96" s="246">
        <v>2</v>
      </c>
      <c r="AA96" s="246">
        <f t="shared" si="4"/>
        <v>123.63749999999999</v>
      </c>
      <c r="AB96" s="246"/>
      <c r="AC96" s="246">
        <f t="shared" si="2"/>
        <v>123.63</v>
      </c>
      <c r="AD96" s="246"/>
    </row>
    <row r="97" spans="1:30" ht="31.35" customHeight="1">
      <c r="A97" s="246">
        <v>9</v>
      </c>
      <c r="B97" s="246" t="s">
        <v>698</v>
      </c>
      <c r="C97" s="246" t="s">
        <v>697</v>
      </c>
      <c r="D97" s="244" t="s">
        <v>719</v>
      </c>
      <c r="E97" s="268">
        <v>700</v>
      </c>
      <c r="F97" s="273" t="s">
        <v>712</v>
      </c>
      <c r="G97" s="270">
        <v>750</v>
      </c>
      <c r="H97" s="273" t="s">
        <v>712</v>
      </c>
      <c r="I97" s="269">
        <v>15</v>
      </c>
      <c r="J97" s="273" t="s">
        <v>712</v>
      </c>
      <c r="K97" s="274">
        <v>7.8499999999999993E-3</v>
      </c>
      <c r="L97" s="273" t="s">
        <v>721</v>
      </c>
      <c r="M97" s="275">
        <v>1000</v>
      </c>
      <c r="N97" s="269"/>
      <c r="O97" s="269"/>
      <c r="P97" s="269"/>
      <c r="Q97" s="269"/>
      <c r="R97" s="269"/>
      <c r="S97" s="269"/>
      <c r="T97" s="269"/>
      <c r="U97" s="269"/>
      <c r="V97" s="269"/>
      <c r="W97" s="269"/>
      <c r="X97" s="273" t="s">
        <v>720</v>
      </c>
      <c r="Y97" s="272">
        <f t="shared" si="5"/>
        <v>61.818749999999994</v>
      </c>
      <c r="Z97" s="246">
        <v>1</v>
      </c>
      <c r="AA97" s="246">
        <f t="shared" si="4"/>
        <v>61.818749999999994</v>
      </c>
      <c r="AB97" s="246"/>
      <c r="AC97" s="246">
        <f t="shared" si="2"/>
        <v>61.81</v>
      </c>
      <c r="AD97" s="246"/>
    </row>
    <row r="98" spans="1:30" ht="31.35" customHeight="1">
      <c r="A98" s="246">
        <v>10</v>
      </c>
      <c r="B98" s="246" t="s">
        <v>698</v>
      </c>
      <c r="C98" s="246" t="s">
        <v>697</v>
      </c>
      <c r="D98" s="244" t="s">
        <v>719</v>
      </c>
      <c r="E98" s="268">
        <v>270</v>
      </c>
      <c r="F98" s="273" t="s">
        <v>712</v>
      </c>
      <c r="G98" s="270">
        <v>129</v>
      </c>
      <c r="H98" s="273" t="s">
        <v>712</v>
      </c>
      <c r="I98" s="269">
        <v>10</v>
      </c>
      <c r="J98" s="273" t="s">
        <v>712</v>
      </c>
      <c r="K98" s="274">
        <v>7.8499999999999993E-3</v>
      </c>
      <c r="L98" s="273" t="s">
        <v>721</v>
      </c>
      <c r="M98" s="275">
        <v>1000</v>
      </c>
      <c r="N98" s="269"/>
      <c r="O98" s="269"/>
      <c r="P98" s="269"/>
      <c r="Q98" s="269"/>
      <c r="R98" s="269"/>
      <c r="S98" s="269"/>
      <c r="T98" s="269"/>
      <c r="U98" s="269"/>
      <c r="V98" s="269"/>
      <c r="W98" s="269"/>
      <c r="X98" s="273" t="s">
        <v>720</v>
      </c>
      <c r="Y98" s="272">
        <f t="shared" si="5"/>
        <v>2.7341549999999999</v>
      </c>
      <c r="Z98" s="246">
        <v>4</v>
      </c>
      <c r="AA98" s="246">
        <f t="shared" si="4"/>
        <v>10.93662</v>
      </c>
      <c r="AB98" s="246"/>
      <c r="AC98" s="246">
        <f t="shared" si="2"/>
        <v>10.93</v>
      </c>
      <c r="AD98" s="246"/>
    </row>
    <row r="99" spans="1:30" ht="31.35" customHeight="1">
      <c r="A99" s="246">
        <v>11</v>
      </c>
      <c r="B99" s="246" t="s">
        <v>696</v>
      </c>
      <c r="C99" s="246" t="s">
        <v>727</v>
      </c>
      <c r="D99" s="244" t="s">
        <v>719</v>
      </c>
      <c r="E99" s="278">
        <v>2420</v>
      </c>
      <c r="F99" s="273" t="s">
        <v>712</v>
      </c>
      <c r="G99" s="270">
        <v>38.1</v>
      </c>
      <c r="H99" s="273" t="s">
        <v>721</v>
      </c>
      <c r="I99" s="275">
        <v>1000</v>
      </c>
      <c r="J99" s="269"/>
      <c r="K99" s="269"/>
      <c r="L99" s="269"/>
      <c r="M99" s="269"/>
      <c r="N99" s="269"/>
      <c r="O99" s="269"/>
      <c r="P99" s="269"/>
      <c r="Q99" s="269"/>
      <c r="R99" s="269"/>
      <c r="S99" s="269"/>
      <c r="T99" s="269"/>
      <c r="U99" s="269"/>
      <c r="V99" s="269"/>
      <c r="W99" s="269"/>
      <c r="X99" s="273" t="s">
        <v>720</v>
      </c>
      <c r="Y99" s="271">
        <f>+E99*G99/I99</f>
        <v>92.201999999999998</v>
      </c>
      <c r="Z99" s="246">
        <v>2</v>
      </c>
      <c r="AA99" s="246">
        <f t="shared" si="4"/>
        <v>184.404</v>
      </c>
      <c r="AB99" s="246"/>
      <c r="AC99" s="246">
        <f t="shared" si="2"/>
        <v>184.4</v>
      </c>
      <c r="AD99" s="246"/>
    </row>
    <row r="100" spans="1:30" ht="31.35" customHeight="1">
      <c r="A100" s="246">
        <v>12</v>
      </c>
      <c r="B100" s="246" t="s">
        <v>704</v>
      </c>
      <c r="C100" s="246" t="s">
        <v>728</v>
      </c>
      <c r="D100" s="244" t="s">
        <v>719</v>
      </c>
      <c r="E100" s="268">
        <v>270</v>
      </c>
      <c r="F100" s="273" t="s">
        <v>712</v>
      </c>
      <c r="G100" s="270">
        <v>13.3</v>
      </c>
      <c r="H100" s="273" t="s">
        <v>721</v>
      </c>
      <c r="I100" s="275">
        <v>1000</v>
      </c>
      <c r="J100" s="269"/>
      <c r="K100" s="269"/>
      <c r="L100" s="269"/>
      <c r="M100" s="269"/>
      <c r="N100" s="269"/>
      <c r="O100" s="269"/>
      <c r="P100" s="269"/>
      <c r="Q100" s="269"/>
      <c r="R100" s="269"/>
      <c r="S100" s="269"/>
      <c r="T100" s="269"/>
      <c r="U100" s="269"/>
      <c r="V100" s="269"/>
      <c r="W100" s="269"/>
      <c r="X100" s="273" t="s">
        <v>720</v>
      </c>
      <c r="Y100" s="271">
        <f>+E100*G100/I100</f>
        <v>3.5910000000000002</v>
      </c>
      <c r="Z100" s="246">
        <v>2</v>
      </c>
      <c r="AA100" s="246">
        <f t="shared" si="4"/>
        <v>7.1820000000000004</v>
      </c>
      <c r="AB100" s="246"/>
      <c r="AC100" s="246">
        <f t="shared" si="2"/>
        <v>7.18</v>
      </c>
      <c r="AD100" s="246"/>
    </row>
    <row r="101" spans="1:30" ht="31.35" customHeight="1">
      <c r="A101" s="246">
        <v>13</v>
      </c>
      <c r="B101" s="246" t="s">
        <v>696</v>
      </c>
      <c r="C101" s="246" t="s">
        <v>727</v>
      </c>
      <c r="D101" s="244" t="s">
        <v>719</v>
      </c>
      <c r="E101" s="278">
        <v>2900</v>
      </c>
      <c r="F101" s="273" t="s">
        <v>712</v>
      </c>
      <c r="G101" s="270">
        <v>38.1</v>
      </c>
      <c r="H101" s="273" t="s">
        <v>721</v>
      </c>
      <c r="I101" s="275">
        <v>1000</v>
      </c>
      <c r="J101" s="269"/>
      <c r="K101" s="269"/>
      <c r="L101" s="269"/>
      <c r="M101" s="269"/>
      <c r="N101" s="269"/>
      <c r="O101" s="269"/>
      <c r="P101" s="269"/>
      <c r="Q101" s="269"/>
      <c r="R101" s="269"/>
      <c r="S101" s="269"/>
      <c r="T101" s="269"/>
      <c r="U101" s="269"/>
      <c r="V101" s="269"/>
      <c r="W101" s="269"/>
      <c r="X101" s="273" t="s">
        <v>720</v>
      </c>
      <c r="Y101" s="271">
        <f>+E101*G101/I101</f>
        <v>110.49</v>
      </c>
      <c r="Z101" s="246">
        <v>1</v>
      </c>
      <c r="AA101" s="246">
        <f t="shared" si="4"/>
        <v>110.49</v>
      </c>
      <c r="AB101" s="246"/>
      <c r="AC101" s="246">
        <f t="shared" si="2"/>
        <v>110.49</v>
      </c>
      <c r="AD101" s="246"/>
    </row>
    <row r="102" spans="1:30" ht="31.35" customHeight="1">
      <c r="A102" s="246">
        <v>14</v>
      </c>
      <c r="B102" s="246" t="s">
        <v>696</v>
      </c>
      <c r="C102" s="246" t="s">
        <v>727</v>
      </c>
      <c r="D102" s="244" t="s">
        <v>719</v>
      </c>
      <c r="E102" s="278">
        <v>2900</v>
      </c>
      <c r="F102" s="273" t="s">
        <v>712</v>
      </c>
      <c r="G102" s="270">
        <v>38.1</v>
      </c>
      <c r="H102" s="273" t="s">
        <v>721</v>
      </c>
      <c r="I102" s="275">
        <v>1000</v>
      </c>
      <c r="J102" s="269"/>
      <c r="K102" s="269"/>
      <c r="L102" s="269"/>
      <c r="M102" s="269"/>
      <c r="N102" s="269"/>
      <c r="O102" s="269"/>
      <c r="P102" s="269"/>
      <c r="Q102" s="269"/>
      <c r="R102" s="269"/>
      <c r="S102" s="269"/>
      <c r="T102" s="269"/>
      <c r="U102" s="269"/>
      <c r="V102" s="269"/>
      <c r="W102" s="269"/>
      <c r="X102" s="273" t="s">
        <v>720</v>
      </c>
      <c r="Y102" s="271">
        <f>+E102*G102/I102</f>
        <v>110.49</v>
      </c>
      <c r="Z102" s="246">
        <v>1</v>
      </c>
      <c r="AA102" s="246">
        <f t="shared" si="4"/>
        <v>110.49</v>
      </c>
      <c r="AB102" s="246"/>
      <c r="AC102" s="246">
        <f t="shared" si="2"/>
        <v>110.49</v>
      </c>
      <c r="AD102" s="246"/>
    </row>
    <row r="103" spans="1:30" ht="31.35" customHeight="1">
      <c r="A103" s="246">
        <v>15</v>
      </c>
      <c r="B103" s="246" t="s">
        <v>696</v>
      </c>
      <c r="C103" s="246" t="s">
        <v>727</v>
      </c>
      <c r="D103" s="244" t="s">
        <v>719</v>
      </c>
      <c r="E103" s="278">
        <v>2900</v>
      </c>
      <c r="F103" s="273" t="s">
        <v>712</v>
      </c>
      <c r="G103" s="270">
        <v>38.1</v>
      </c>
      <c r="H103" s="273" t="s">
        <v>721</v>
      </c>
      <c r="I103" s="275">
        <v>1000</v>
      </c>
      <c r="J103" s="269"/>
      <c r="K103" s="269"/>
      <c r="L103" s="269"/>
      <c r="M103" s="269"/>
      <c r="N103" s="269"/>
      <c r="O103" s="269"/>
      <c r="P103" s="269"/>
      <c r="Q103" s="269"/>
      <c r="R103" s="269"/>
      <c r="S103" s="269"/>
      <c r="T103" s="269"/>
      <c r="U103" s="269"/>
      <c r="V103" s="269"/>
      <c r="W103" s="269"/>
      <c r="X103" s="273" t="s">
        <v>720</v>
      </c>
      <c r="Y103" s="271">
        <f>+E103*G103/I103</f>
        <v>110.49</v>
      </c>
      <c r="Z103" s="246">
        <v>1</v>
      </c>
      <c r="AA103" s="246">
        <f t="shared" si="4"/>
        <v>110.49</v>
      </c>
      <c r="AB103" s="246"/>
      <c r="AC103" s="246">
        <f t="shared" si="2"/>
        <v>110.49</v>
      </c>
      <c r="AD103" s="246"/>
    </row>
    <row r="104" spans="1:30" ht="31.35" customHeight="1">
      <c r="A104" s="246">
        <v>16</v>
      </c>
      <c r="B104" s="246" t="s">
        <v>698</v>
      </c>
      <c r="C104" s="246" t="s">
        <v>697</v>
      </c>
      <c r="D104" s="244" t="s">
        <v>719</v>
      </c>
      <c r="E104" s="278">
        <v>3008</v>
      </c>
      <c r="F104" s="273" t="s">
        <v>712</v>
      </c>
      <c r="G104" s="270">
        <v>50</v>
      </c>
      <c r="H104" s="273" t="s">
        <v>712</v>
      </c>
      <c r="I104" s="269">
        <v>6</v>
      </c>
      <c r="J104" s="273" t="s">
        <v>712</v>
      </c>
      <c r="K104" s="274">
        <v>7.8499999999999993E-3</v>
      </c>
      <c r="L104" s="273" t="s">
        <v>721</v>
      </c>
      <c r="M104" s="275">
        <v>1000</v>
      </c>
      <c r="N104" s="269"/>
      <c r="O104" s="269"/>
      <c r="P104" s="269"/>
      <c r="Q104" s="269"/>
      <c r="R104" s="269"/>
      <c r="S104" s="269"/>
      <c r="T104" s="269"/>
      <c r="U104" s="269"/>
      <c r="V104" s="269"/>
      <c r="W104" s="269"/>
      <c r="X104" s="273" t="s">
        <v>720</v>
      </c>
      <c r="Y104" s="272">
        <f>+E104*G104*I104*K104/M104</f>
        <v>7.0838399999999995</v>
      </c>
      <c r="Z104" s="246">
        <v>5</v>
      </c>
      <c r="AA104" s="246">
        <f t="shared" si="4"/>
        <v>35.419199999999996</v>
      </c>
      <c r="AB104" s="246"/>
      <c r="AC104" s="246">
        <f t="shared" si="2"/>
        <v>35.409999999999997</v>
      </c>
      <c r="AD104" s="246"/>
    </row>
    <row r="105" spans="1:30" ht="31.35" customHeight="1">
      <c r="A105" s="246">
        <v>17</v>
      </c>
      <c r="B105" s="246" t="s">
        <v>700</v>
      </c>
      <c r="C105" s="246" t="s">
        <v>729</v>
      </c>
      <c r="D105" s="244" t="s">
        <v>719</v>
      </c>
      <c r="E105" s="278">
        <v>3100</v>
      </c>
      <c r="F105" s="273" t="s">
        <v>712</v>
      </c>
      <c r="G105" s="270">
        <v>94</v>
      </c>
      <c r="H105" s="273" t="s">
        <v>721</v>
      </c>
      <c r="I105" s="275">
        <v>1000</v>
      </c>
      <c r="J105" s="269"/>
      <c r="K105" s="269"/>
      <c r="L105" s="269"/>
      <c r="M105" s="269"/>
      <c r="N105" s="269"/>
      <c r="O105" s="269"/>
      <c r="P105" s="269"/>
      <c r="Q105" s="269"/>
      <c r="R105" s="269"/>
      <c r="S105" s="269"/>
      <c r="T105" s="269"/>
      <c r="U105" s="269"/>
      <c r="V105" s="269"/>
      <c r="W105" s="269"/>
      <c r="X105" s="273" t="s">
        <v>720</v>
      </c>
      <c r="Y105" s="271">
        <f>+E105*G105/I105</f>
        <v>291.39999999999998</v>
      </c>
      <c r="Z105" s="246">
        <v>2</v>
      </c>
      <c r="AA105" s="246">
        <f t="shared" si="4"/>
        <v>582.79999999999995</v>
      </c>
      <c r="AB105" s="246"/>
      <c r="AC105" s="246">
        <f t="shared" si="2"/>
        <v>582.79999999999995</v>
      </c>
      <c r="AD105" s="246"/>
    </row>
    <row r="106" spans="1:30" ht="31.35" customHeight="1">
      <c r="A106" s="246">
        <v>22</v>
      </c>
      <c r="B106" s="246" t="s">
        <v>698</v>
      </c>
      <c r="C106" s="246" t="s">
        <v>697</v>
      </c>
      <c r="D106" s="244" t="s">
        <v>719</v>
      </c>
      <c r="E106" s="268">
        <v>342.5</v>
      </c>
      <c r="F106" s="273" t="s">
        <v>712</v>
      </c>
      <c r="G106" s="270">
        <v>100</v>
      </c>
      <c r="H106" s="273" t="s">
        <v>712</v>
      </c>
      <c r="I106" s="269">
        <v>20</v>
      </c>
      <c r="J106" s="273" t="s">
        <v>712</v>
      </c>
      <c r="K106" s="274">
        <v>7.8499999999999993E-3</v>
      </c>
      <c r="L106" s="273" t="s">
        <v>721</v>
      </c>
      <c r="M106" s="275">
        <v>1000</v>
      </c>
      <c r="N106" s="269"/>
      <c r="O106" s="269"/>
      <c r="P106" s="269"/>
      <c r="Q106" s="269"/>
      <c r="R106" s="269"/>
      <c r="S106" s="269"/>
      <c r="T106" s="269"/>
      <c r="U106" s="269"/>
      <c r="V106" s="269"/>
      <c r="W106" s="269"/>
      <c r="X106" s="273" t="s">
        <v>720</v>
      </c>
      <c r="Y106" s="272">
        <f>+E106*G106*I106*K106/M106</f>
        <v>5.3772500000000001</v>
      </c>
      <c r="Z106" s="246">
        <v>1</v>
      </c>
      <c r="AA106" s="246">
        <f t="shared" si="4"/>
        <v>5.3772500000000001</v>
      </c>
      <c r="AB106" s="246"/>
      <c r="AC106" s="246">
        <f t="shared" si="2"/>
        <v>5.37</v>
      </c>
      <c r="AD106" s="246"/>
    </row>
    <row r="107" spans="1:30" ht="31.35" customHeight="1">
      <c r="A107" s="246">
        <v>23</v>
      </c>
      <c r="B107" s="246" t="s">
        <v>698</v>
      </c>
      <c r="C107" s="246" t="s">
        <v>697</v>
      </c>
      <c r="D107" s="244" t="s">
        <v>719</v>
      </c>
      <c r="E107" s="268">
        <v>405</v>
      </c>
      <c r="F107" s="273" t="s">
        <v>712</v>
      </c>
      <c r="G107" s="270">
        <v>100</v>
      </c>
      <c r="H107" s="273" t="s">
        <v>712</v>
      </c>
      <c r="I107" s="269">
        <v>20</v>
      </c>
      <c r="J107" s="273" t="s">
        <v>712</v>
      </c>
      <c r="K107" s="274">
        <v>7.8499999999999993E-3</v>
      </c>
      <c r="L107" s="273" t="s">
        <v>721</v>
      </c>
      <c r="M107" s="275">
        <v>1000</v>
      </c>
      <c r="N107" s="269"/>
      <c r="O107" s="269"/>
      <c r="P107" s="269"/>
      <c r="Q107" s="269"/>
      <c r="R107" s="269"/>
      <c r="S107" s="269"/>
      <c r="T107" s="269"/>
      <c r="U107" s="269"/>
      <c r="V107" s="269"/>
      <c r="W107" s="269"/>
      <c r="X107" s="273" t="s">
        <v>720</v>
      </c>
      <c r="Y107" s="272">
        <f>+E107*G107*I107*K107/M107</f>
        <v>6.3584999999999994</v>
      </c>
      <c r="Z107" s="246">
        <v>2</v>
      </c>
      <c r="AA107" s="246">
        <f t="shared" si="4"/>
        <v>12.716999999999999</v>
      </c>
      <c r="AB107" s="246"/>
      <c r="AC107" s="246">
        <f t="shared" si="2"/>
        <v>12.71</v>
      </c>
      <c r="AD107" s="246"/>
    </row>
    <row r="108" spans="1:30" ht="31.35" customHeight="1">
      <c r="A108" s="246">
        <v>24</v>
      </c>
      <c r="B108" s="246" t="s">
        <v>698</v>
      </c>
      <c r="C108" s="246" t="s">
        <v>697</v>
      </c>
      <c r="D108" s="244" t="s">
        <v>719</v>
      </c>
      <c r="E108" s="268">
        <v>320</v>
      </c>
      <c r="F108" s="273" t="s">
        <v>712</v>
      </c>
      <c r="G108" s="270">
        <v>100</v>
      </c>
      <c r="H108" s="273" t="s">
        <v>712</v>
      </c>
      <c r="I108" s="269">
        <v>20</v>
      </c>
      <c r="J108" s="273" t="s">
        <v>712</v>
      </c>
      <c r="K108" s="274">
        <v>7.8499999999999993E-3</v>
      </c>
      <c r="L108" s="273" t="s">
        <v>721</v>
      </c>
      <c r="M108" s="275">
        <v>1000</v>
      </c>
      <c r="N108" s="269"/>
      <c r="O108" s="269"/>
      <c r="P108" s="269"/>
      <c r="Q108" s="269"/>
      <c r="R108" s="269"/>
      <c r="S108" s="269"/>
      <c r="T108" s="269"/>
      <c r="U108" s="269"/>
      <c r="V108" s="269"/>
      <c r="W108" s="269"/>
      <c r="X108" s="273" t="s">
        <v>720</v>
      </c>
      <c r="Y108" s="272">
        <f>+E108*G108*I108*K108/M108</f>
        <v>5.024</v>
      </c>
      <c r="Z108" s="246">
        <v>2</v>
      </c>
      <c r="AA108" s="246">
        <f t="shared" si="4"/>
        <v>10.048</v>
      </c>
      <c r="AB108" s="246"/>
      <c r="AC108" s="246">
        <f t="shared" si="2"/>
        <v>10.039999999999999</v>
      </c>
      <c r="AD108" s="246"/>
    </row>
    <row r="109" spans="1:30" ht="31.35" customHeight="1">
      <c r="A109" s="246">
        <v>25</v>
      </c>
      <c r="B109" s="246" t="s">
        <v>698</v>
      </c>
      <c r="C109" s="246" t="s">
        <v>697</v>
      </c>
      <c r="D109" s="244" t="s">
        <v>719</v>
      </c>
      <c r="E109" s="268">
        <v>332.5</v>
      </c>
      <c r="F109" s="273" t="s">
        <v>712</v>
      </c>
      <c r="G109" s="270">
        <v>100</v>
      </c>
      <c r="H109" s="273" t="s">
        <v>712</v>
      </c>
      <c r="I109" s="269">
        <v>20</v>
      </c>
      <c r="J109" s="273" t="s">
        <v>712</v>
      </c>
      <c r="K109" s="274">
        <v>7.8499999999999993E-3</v>
      </c>
      <c r="L109" s="273" t="s">
        <v>721</v>
      </c>
      <c r="M109" s="275">
        <v>1000</v>
      </c>
      <c r="N109" s="269"/>
      <c r="O109" s="269"/>
      <c r="P109" s="269"/>
      <c r="Q109" s="269"/>
      <c r="R109" s="269"/>
      <c r="S109" s="269"/>
      <c r="T109" s="269"/>
      <c r="U109" s="269"/>
      <c r="V109" s="269"/>
      <c r="W109" s="269"/>
      <c r="X109" s="273" t="s">
        <v>720</v>
      </c>
      <c r="Y109" s="272">
        <f>+E109*G109*I109*K109/M109</f>
        <v>5.2202500000000001</v>
      </c>
      <c r="Z109" s="246">
        <v>1</v>
      </c>
      <c r="AA109" s="246">
        <f t="shared" si="4"/>
        <v>5.2202500000000001</v>
      </c>
      <c r="AB109" s="246"/>
      <c r="AC109" s="246">
        <f t="shared" si="2"/>
        <v>5.22</v>
      </c>
      <c r="AD109" s="246"/>
    </row>
    <row r="110" spans="1:30" ht="31.35" customHeight="1">
      <c r="A110" s="246">
        <v>26</v>
      </c>
      <c r="B110" s="246" t="s">
        <v>704</v>
      </c>
      <c r="C110" s="246" t="s">
        <v>731</v>
      </c>
      <c r="D110" s="244" t="s">
        <v>719</v>
      </c>
      <c r="E110" s="268">
        <v>270</v>
      </c>
      <c r="F110" s="273" t="s">
        <v>712</v>
      </c>
      <c r="G110" s="270">
        <v>9.9600000000000009</v>
      </c>
      <c r="H110" s="273" t="s">
        <v>721</v>
      </c>
      <c r="I110" s="275">
        <v>1000</v>
      </c>
      <c r="J110" s="269"/>
      <c r="K110" s="269"/>
      <c r="L110" s="269"/>
      <c r="M110" s="269"/>
      <c r="N110" s="269"/>
      <c r="O110" s="269"/>
      <c r="P110" s="269"/>
      <c r="Q110" s="269"/>
      <c r="R110" s="269"/>
      <c r="S110" s="269"/>
      <c r="T110" s="269"/>
      <c r="U110" s="269"/>
      <c r="V110" s="269"/>
      <c r="W110" s="269"/>
      <c r="X110" s="273" t="s">
        <v>720</v>
      </c>
      <c r="Y110" s="271">
        <f>+E110*G110/I110</f>
        <v>2.6892000000000005</v>
      </c>
      <c r="Z110" s="246">
        <v>4</v>
      </c>
      <c r="AA110" s="246">
        <f t="shared" si="4"/>
        <v>10.756800000000002</v>
      </c>
      <c r="AB110" s="246"/>
      <c r="AC110" s="246">
        <f t="shared" si="2"/>
        <v>10.75</v>
      </c>
      <c r="AD110" s="246"/>
    </row>
    <row r="111" spans="1:30" ht="31.35" customHeight="1">
      <c r="A111" s="246">
        <v>35</v>
      </c>
      <c r="B111" s="246" t="s">
        <v>698</v>
      </c>
      <c r="C111" s="246" t="s">
        <v>697</v>
      </c>
      <c r="D111" s="244" t="s">
        <v>719</v>
      </c>
      <c r="E111" s="268">
        <v>270</v>
      </c>
      <c r="F111" s="273" t="s">
        <v>712</v>
      </c>
      <c r="G111" s="270">
        <v>350</v>
      </c>
      <c r="H111" s="273" t="s">
        <v>712</v>
      </c>
      <c r="I111" s="269">
        <v>15</v>
      </c>
      <c r="J111" s="273" t="s">
        <v>712</v>
      </c>
      <c r="K111" s="274">
        <v>7.8499999999999993E-3</v>
      </c>
      <c r="L111" s="273" t="s">
        <v>721</v>
      </c>
      <c r="M111" s="275">
        <v>1000</v>
      </c>
      <c r="N111" s="269"/>
      <c r="O111" s="269"/>
      <c r="P111" s="269"/>
      <c r="Q111" s="269"/>
      <c r="R111" s="269"/>
      <c r="S111" s="269"/>
      <c r="T111" s="269"/>
      <c r="U111" s="269"/>
      <c r="V111" s="269"/>
      <c r="W111" s="269"/>
      <c r="X111" s="273" t="s">
        <v>720</v>
      </c>
      <c r="Y111" s="272">
        <f>+E111*G111*I111*K111/M111</f>
        <v>11.127374999999999</v>
      </c>
      <c r="Z111" s="246">
        <v>1</v>
      </c>
      <c r="AA111" s="246">
        <f t="shared" si="4"/>
        <v>11.127374999999999</v>
      </c>
      <c r="AB111" s="246"/>
      <c r="AC111" s="246">
        <f t="shared" si="2"/>
        <v>11.12</v>
      </c>
      <c r="AD111" s="246"/>
    </row>
    <row r="112" spans="1:30" ht="31.35" customHeight="1">
      <c r="A112" s="246">
        <v>36</v>
      </c>
      <c r="B112" s="246" t="s">
        <v>698</v>
      </c>
      <c r="C112" s="246" t="s">
        <v>697</v>
      </c>
      <c r="D112" s="244" t="s">
        <v>719</v>
      </c>
      <c r="E112" s="268">
        <v>270</v>
      </c>
      <c r="F112" s="273" t="s">
        <v>712</v>
      </c>
      <c r="G112" s="270">
        <v>350</v>
      </c>
      <c r="H112" s="273" t="s">
        <v>712</v>
      </c>
      <c r="I112" s="269">
        <v>15</v>
      </c>
      <c r="J112" s="273" t="s">
        <v>712</v>
      </c>
      <c r="K112" s="274">
        <v>7.8499999999999993E-3</v>
      </c>
      <c r="L112" s="273" t="s">
        <v>721</v>
      </c>
      <c r="M112" s="275">
        <v>1000</v>
      </c>
      <c r="N112" s="269"/>
      <c r="O112" s="269"/>
      <c r="P112" s="269"/>
      <c r="Q112" s="269"/>
      <c r="R112" s="269"/>
      <c r="S112" s="269"/>
      <c r="T112" s="269"/>
      <c r="U112" s="269"/>
      <c r="V112" s="269"/>
      <c r="W112" s="269"/>
      <c r="X112" s="273" t="s">
        <v>720</v>
      </c>
      <c r="Y112" s="272">
        <f>+E112*G112*I112*K112/M112</f>
        <v>11.127374999999999</v>
      </c>
      <c r="Z112" s="246">
        <v>2</v>
      </c>
      <c r="AA112" s="246">
        <f t="shared" si="4"/>
        <v>22.254749999999998</v>
      </c>
      <c r="AB112" s="246"/>
      <c r="AC112" s="246">
        <f t="shared" si="2"/>
        <v>22.25</v>
      </c>
      <c r="AD112" s="246"/>
    </row>
    <row r="113" spans="1:30" ht="31.35" customHeight="1">
      <c r="A113" s="246">
        <v>37</v>
      </c>
      <c r="B113" s="246" t="s">
        <v>698</v>
      </c>
      <c r="C113" s="246" t="s">
        <v>697</v>
      </c>
      <c r="D113" s="244" t="s">
        <v>719</v>
      </c>
      <c r="E113" s="268">
        <v>270</v>
      </c>
      <c r="F113" s="273" t="s">
        <v>712</v>
      </c>
      <c r="G113" s="270">
        <v>350</v>
      </c>
      <c r="H113" s="273" t="s">
        <v>712</v>
      </c>
      <c r="I113" s="269">
        <v>15</v>
      </c>
      <c r="J113" s="273" t="s">
        <v>712</v>
      </c>
      <c r="K113" s="274">
        <v>7.8499999999999993E-3</v>
      </c>
      <c r="L113" s="273" t="s">
        <v>721</v>
      </c>
      <c r="M113" s="275">
        <v>1000</v>
      </c>
      <c r="N113" s="269"/>
      <c r="O113" s="269"/>
      <c r="P113" s="269"/>
      <c r="Q113" s="269"/>
      <c r="R113" s="269"/>
      <c r="S113" s="269"/>
      <c r="T113" s="269"/>
      <c r="U113" s="269"/>
      <c r="V113" s="269"/>
      <c r="W113" s="269"/>
      <c r="X113" s="273" t="s">
        <v>720</v>
      </c>
      <c r="Y113" s="272">
        <f>+E113*G113*I113*K113/M113</f>
        <v>11.127374999999999</v>
      </c>
      <c r="Z113" s="246">
        <v>1</v>
      </c>
      <c r="AA113" s="246">
        <f t="shared" si="4"/>
        <v>11.127374999999999</v>
      </c>
      <c r="AB113" s="246"/>
      <c r="AC113" s="246">
        <f t="shared" si="2"/>
        <v>11.12</v>
      </c>
      <c r="AD113" s="246"/>
    </row>
    <row r="114" spans="1:30" ht="30.2" customHeight="1">
      <c r="A114" s="247" t="s">
        <v>734</v>
      </c>
      <c r="B114" s="246"/>
      <c r="C114" s="246"/>
      <c r="D114" s="244"/>
      <c r="E114" s="268"/>
      <c r="F114" s="269"/>
      <c r="G114" s="270"/>
      <c r="H114" s="269"/>
      <c r="I114" s="269"/>
      <c r="J114" s="269"/>
      <c r="K114" s="269"/>
      <c r="L114" s="269"/>
      <c r="M114" s="269"/>
      <c r="N114" s="269"/>
      <c r="O114" s="269"/>
      <c r="P114" s="269"/>
      <c r="Q114" s="269"/>
      <c r="R114" s="269"/>
      <c r="S114" s="269"/>
      <c r="T114" s="269"/>
      <c r="U114" s="269"/>
      <c r="V114" s="269"/>
      <c r="W114" s="269"/>
      <c r="X114" s="269"/>
      <c r="Y114" s="271"/>
      <c r="Z114" s="246"/>
      <c r="AA114" s="246"/>
      <c r="AB114" s="246"/>
      <c r="AC114" s="246"/>
      <c r="AD114" s="246"/>
    </row>
    <row r="115" spans="1:30" ht="30.2" customHeight="1">
      <c r="A115" s="246">
        <v>1</v>
      </c>
      <c r="B115" s="246" t="s">
        <v>698</v>
      </c>
      <c r="C115" s="246" t="s">
        <v>697</v>
      </c>
      <c r="D115" s="244" t="s">
        <v>719</v>
      </c>
      <c r="E115" s="278">
        <v>1700</v>
      </c>
      <c r="F115" s="273" t="s">
        <v>712</v>
      </c>
      <c r="G115" s="270">
        <v>3300</v>
      </c>
      <c r="H115" s="273" t="s">
        <v>712</v>
      </c>
      <c r="I115" s="269">
        <v>6</v>
      </c>
      <c r="J115" s="273" t="s">
        <v>712</v>
      </c>
      <c r="K115" s="274">
        <v>7.8499999999999993E-3</v>
      </c>
      <c r="L115" s="273" t="s">
        <v>721</v>
      </c>
      <c r="M115" s="275">
        <v>1000</v>
      </c>
      <c r="N115" s="269"/>
      <c r="O115" s="269"/>
      <c r="P115" s="269"/>
      <c r="Q115" s="269"/>
      <c r="R115" s="269"/>
      <c r="S115" s="269"/>
      <c r="T115" s="269"/>
      <c r="U115" s="269"/>
      <c r="V115" s="269"/>
      <c r="W115" s="269"/>
      <c r="X115" s="273" t="s">
        <v>720</v>
      </c>
      <c r="Y115" s="272">
        <f>+E115*G115*I115*K115/M115</f>
        <v>264.23099999999999</v>
      </c>
      <c r="Z115" s="246">
        <v>2</v>
      </c>
      <c r="AA115" s="246">
        <f t="shared" si="4"/>
        <v>528.46199999999999</v>
      </c>
      <c r="AB115" s="246"/>
      <c r="AC115" s="246">
        <f t="shared" si="2"/>
        <v>528.46</v>
      </c>
      <c r="AD115" s="246"/>
    </row>
    <row r="116" spans="1:30" ht="30.2" customHeight="1">
      <c r="A116" s="246">
        <v>2</v>
      </c>
      <c r="B116" s="246" t="s">
        <v>704</v>
      </c>
      <c r="C116" s="246" t="s">
        <v>732</v>
      </c>
      <c r="D116" s="244" t="s">
        <v>719</v>
      </c>
      <c r="E116" s="278">
        <v>1500</v>
      </c>
      <c r="F116" s="273" t="s">
        <v>712</v>
      </c>
      <c r="G116" s="270">
        <v>4.4000000000000004</v>
      </c>
      <c r="H116" s="273" t="s">
        <v>721</v>
      </c>
      <c r="I116" s="275">
        <v>1000</v>
      </c>
      <c r="J116" s="269"/>
      <c r="K116" s="269"/>
      <c r="L116" s="269"/>
      <c r="M116" s="269"/>
      <c r="N116" s="269"/>
      <c r="O116" s="269"/>
      <c r="P116" s="269"/>
      <c r="Q116" s="269"/>
      <c r="R116" s="269"/>
      <c r="S116" s="269"/>
      <c r="T116" s="269"/>
      <c r="U116" s="269"/>
      <c r="V116" s="269"/>
      <c r="W116" s="269"/>
      <c r="X116" s="273" t="s">
        <v>720</v>
      </c>
      <c r="Y116" s="271">
        <f>+E116*G116/I116</f>
        <v>6.6000000000000005</v>
      </c>
      <c r="Z116" s="246">
        <v>2</v>
      </c>
      <c r="AA116" s="246">
        <f t="shared" si="4"/>
        <v>13.200000000000001</v>
      </c>
      <c r="AB116" s="246"/>
      <c r="AC116" s="246">
        <f t="shared" si="2"/>
        <v>13.2</v>
      </c>
      <c r="AD116" s="246"/>
    </row>
    <row r="117" spans="1:30" ht="30.2" customHeight="1">
      <c r="A117" s="246">
        <v>3</v>
      </c>
      <c r="B117" s="246" t="s">
        <v>698</v>
      </c>
      <c r="C117" s="246" t="s">
        <v>697</v>
      </c>
      <c r="D117" s="244" t="s">
        <v>719</v>
      </c>
      <c r="E117" s="278">
        <v>3300</v>
      </c>
      <c r="F117" s="273" t="s">
        <v>712</v>
      </c>
      <c r="G117" s="270">
        <v>15</v>
      </c>
      <c r="H117" s="273" t="s">
        <v>712</v>
      </c>
      <c r="I117" s="269">
        <v>6</v>
      </c>
      <c r="J117" s="273" t="s">
        <v>712</v>
      </c>
      <c r="K117" s="274">
        <v>7.8499999999999993E-3</v>
      </c>
      <c r="L117" s="273" t="s">
        <v>721</v>
      </c>
      <c r="M117" s="275">
        <v>1000</v>
      </c>
      <c r="N117" s="269"/>
      <c r="O117" s="269"/>
      <c r="P117" s="269"/>
      <c r="Q117" s="269"/>
      <c r="R117" s="269"/>
      <c r="S117" s="269"/>
      <c r="T117" s="269"/>
      <c r="U117" s="269"/>
      <c r="V117" s="269"/>
      <c r="W117" s="269"/>
      <c r="X117" s="273" t="s">
        <v>720</v>
      </c>
      <c r="Y117" s="272">
        <f>+E117*G117*I117*K117/M117</f>
        <v>2.3314499999999998</v>
      </c>
      <c r="Z117" s="246">
        <v>1</v>
      </c>
      <c r="AA117" s="246">
        <f t="shared" si="4"/>
        <v>2.3314499999999998</v>
      </c>
      <c r="AB117" s="246"/>
      <c r="AC117" s="246">
        <f t="shared" si="2"/>
        <v>2.33</v>
      </c>
      <c r="AD117" s="246"/>
    </row>
    <row r="118" spans="1:30" ht="30.2" customHeight="1">
      <c r="A118" s="246">
        <v>4</v>
      </c>
      <c r="B118" s="246" t="s">
        <v>698</v>
      </c>
      <c r="C118" s="246" t="s">
        <v>697</v>
      </c>
      <c r="D118" s="244" t="s">
        <v>719</v>
      </c>
      <c r="E118" s="278">
        <v>3300</v>
      </c>
      <c r="F118" s="273" t="s">
        <v>712</v>
      </c>
      <c r="G118" s="270">
        <v>30</v>
      </c>
      <c r="H118" s="273" t="s">
        <v>712</v>
      </c>
      <c r="I118" s="269">
        <v>6</v>
      </c>
      <c r="J118" s="273" t="s">
        <v>712</v>
      </c>
      <c r="K118" s="274">
        <v>7.8499999999999993E-3</v>
      </c>
      <c r="L118" s="273" t="s">
        <v>721</v>
      </c>
      <c r="M118" s="275">
        <v>1000</v>
      </c>
      <c r="N118" s="269"/>
      <c r="O118" s="269"/>
      <c r="P118" s="269"/>
      <c r="Q118" s="269"/>
      <c r="R118" s="269"/>
      <c r="S118" s="269"/>
      <c r="T118" s="269"/>
      <c r="U118" s="269"/>
      <c r="V118" s="269"/>
      <c r="W118" s="269"/>
      <c r="X118" s="273" t="s">
        <v>720</v>
      </c>
      <c r="Y118" s="272">
        <f>+E118*G118*I118*K118/M118</f>
        <v>4.6628999999999996</v>
      </c>
      <c r="Z118" s="246">
        <v>1</v>
      </c>
      <c r="AA118" s="246">
        <f t="shared" si="4"/>
        <v>4.6628999999999996</v>
      </c>
      <c r="AB118" s="246"/>
      <c r="AC118" s="246">
        <f t="shared" si="2"/>
        <v>4.66</v>
      </c>
      <c r="AD118" s="246"/>
    </row>
    <row r="119" spans="1:30" ht="30.2" customHeight="1">
      <c r="A119" s="246">
        <v>5</v>
      </c>
      <c r="B119" s="246" t="s">
        <v>698</v>
      </c>
      <c r="C119" s="246" t="s">
        <v>697</v>
      </c>
      <c r="D119" s="244" t="s">
        <v>719</v>
      </c>
      <c r="E119" s="278">
        <v>2800</v>
      </c>
      <c r="F119" s="273" t="s">
        <v>712</v>
      </c>
      <c r="G119" s="279">
        <v>3200</v>
      </c>
      <c r="H119" s="273" t="s">
        <v>712</v>
      </c>
      <c r="I119" s="269">
        <v>6</v>
      </c>
      <c r="J119" s="273" t="s">
        <v>712</v>
      </c>
      <c r="K119" s="274">
        <v>7.8499999999999993E-3</v>
      </c>
      <c r="L119" s="273" t="s">
        <v>721</v>
      </c>
      <c r="M119" s="275">
        <v>1000</v>
      </c>
      <c r="N119" s="269"/>
      <c r="O119" s="269"/>
      <c r="P119" s="269"/>
      <c r="Q119" s="269"/>
      <c r="R119" s="269"/>
      <c r="S119" s="269"/>
      <c r="T119" s="269"/>
      <c r="U119" s="269"/>
      <c r="V119" s="269"/>
      <c r="W119" s="269"/>
      <c r="X119" s="273" t="s">
        <v>720</v>
      </c>
      <c r="Y119" s="272">
        <f>+E119*G119*I119*K119/M119</f>
        <v>422.01599999999996</v>
      </c>
      <c r="Z119" s="246">
        <v>1</v>
      </c>
      <c r="AA119" s="246">
        <f t="shared" si="4"/>
        <v>422.01599999999996</v>
      </c>
      <c r="AB119" s="246"/>
      <c r="AC119" s="246">
        <f t="shared" si="2"/>
        <v>422.01</v>
      </c>
      <c r="AD119" s="246"/>
    </row>
    <row r="120" spans="1:30" ht="30.2" customHeight="1">
      <c r="A120" s="246">
        <v>6</v>
      </c>
      <c r="B120" s="246" t="s">
        <v>698</v>
      </c>
      <c r="C120" s="246" t="s">
        <v>697</v>
      </c>
      <c r="D120" s="244" t="s">
        <v>719</v>
      </c>
      <c r="E120" s="278">
        <v>1200</v>
      </c>
      <c r="F120" s="273" t="s">
        <v>712</v>
      </c>
      <c r="G120" s="279">
        <v>3200</v>
      </c>
      <c r="H120" s="273" t="s">
        <v>712</v>
      </c>
      <c r="I120" s="269">
        <v>6</v>
      </c>
      <c r="J120" s="273" t="s">
        <v>712</v>
      </c>
      <c r="K120" s="274">
        <v>7.8499999999999993E-3</v>
      </c>
      <c r="L120" s="273" t="s">
        <v>721</v>
      </c>
      <c r="M120" s="275">
        <v>1000</v>
      </c>
      <c r="N120" s="269"/>
      <c r="O120" s="269"/>
      <c r="P120" s="269"/>
      <c r="Q120" s="269"/>
      <c r="R120" s="269"/>
      <c r="S120" s="269"/>
      <c r="T120" s="269"/>
      <c r="U120" s="269"/>
      <c r="V120" s="269"/>
      <c r="W120" s="269"/>
      <c r="X120" s="273" t="s">
        <v>720</v>
      </c>
      <c r="Y120" s="272">
        <f>+E120*G120*I120*K120/M120</f>
        <v>180.86399999999998</v>
      </c>
      <c r="Z120" s="246">
        <v>1</v>
      </c>
      <c r="AA120" s="246">
        <f t="shared" si="4"/>
        <v>180.86399999999998</v>
      </c>
      <c r="AB120" s="246"/>
      <c r="AC120" s="246">
        <f t="shared" si="2"/>
        <v>180.86</v>
      </c>
      <c r="AD120" s="246"/>
    </row>
    <row r="121" spans="1:30" ht="30.2" customHeight="1">
      <c r="A121" s="247" t="s">
        <v>733</v>
      </c>
      <c r="B121" s="246"/>
      <c r="C121" s="246"/>
      <c r="D121" s="244"/>
      <c r="E121" s="268"/>
      <c r="F121" s="269"/>
      <c r="G121" s="270"/>
      <c r="H121" s="269"/>
      <c r="I121" s="269"/>
      <c r="J121" s="269"/>
      <c r="K121" s="269"/>
      <c r="L121" s="269"/>
      <c r="M121" s="269"/>
      <c r="N121" s="269"/>
      <c r="O121" s="269"/>
      <c r="P121" s="269"/>
      <c r="Q121" s="269"/>
      <c r="R121" s="269"/>
      <c r="S121" s="269"/>
      <c r="T121" s="269"/>
      <c r="U121" s="269"/>
      <c r="V121" s="269"/>
      <c r="W121" s="269"/>
      <c r="X121" s="269"/>
      <c r="Y121" s="271"/>
      <c r="Z121" s="246"/>
      <c r="AA121" s="246"/>
      <c r="AB121" s="246"/>
      <c r="AC121" s="246"/>
      <c r="AD121" s="246"/>
    </row>
    <row r="122" spans="1:30" ht="30.2" customHeight="1">
      <c r="A122" s="246">
        <v>1</v>
      </c>
      <c r="B122" s="246" t="s">
        <v>735</v>
      </c>
      <c r="C122" s="246" t="s">
        <v>755</v>
      </c>
      <c r="D122" s="244" t="s">
        <v>719</v>
      </c>
      <c r="E122" s="268" t="s">
        <v>773</v>
      </c>
      <c r="F122" s="269"/>
      <c r="G122" s="279">
        <v>2850</v>
      </c>
      <c r="H122" s="269" t="s">
        <v>774</v>
      </c>
      <c r="I122" s="275"/>
      <c r="J122" s="269"/>
      <c r="K122" s="269"/>
      <c r="L122" s="269"/>
      <c r="M122" s="269"/>
      <c r="N122" s="269"/>
      <c r="O122" s="269"/>
      <c r="P122" s="269"/>
      <c r="Q122" s="269"/>
      <c r="R122" s="269"/>
      <c r="S122" s="269"/>
      <c r="T122" s="269"/>
      <c r="U122" s="269"/>
      <c r="V122" s="269"/>
      <c r="W122" s="269"/>
      <c r="X122" s="273" t="s">
        <v>720</v>
      </c>
      <c r="Y122" s="272">
        <v>0.3</v>
      </c>
      <c r="Z122" s="246">
        <v>1</v>
      </c>
      <c r="AA122" s="246">
        <f t="shared" si="4"/>
        <v>0.3</v>
      </c>
      <c r="AB122" s="246"/>
      <c r="AC122" s="246">
        <f t="shared" si="2"/>
        <v>0.3</v>
      </c>
      <c r="AD122" s="246"/>
    </row>
    <row r="123" spans="1:30" ht="30.2" customHeight="1">
      <c r="A123" s="246">
        <v>2</v>
      </c>
      <c r="B123" s="246" t="s">
        <v>736</v>
      </c>
      <c r="C123" s="246" t="s">
        <v>757</v>
      </c>
      <c r="D123" s="244" t="s">
        <v>719</v>
      </c>
      <c r="E123" s="268">
        <v>500</v>
      </c>
      <c r="F123" s="273" t="s">
        <v>712</v>
      </c>
      <c r="G123" s="270">
        <v>575</v>
      </c>
      <c r="H123" s="273" t="s">
        <v>712</v>
      </c>
      <c r="I123" s="269">
        <v>25</v>
      </c>
      <c r="J123" s="273" t="s">
        <v>712</v>
      </c>
      <c r="K123" s="274">
        <v>7.8499999999999993E-3</v>
      </c>
      <c r="L123" s="273" t="s">
        <v>721</v>
      </c>
      <c r="M123" s="275">
        <v>1000</v>
      </c>
      <c r="N123" s="269"/>
      <c r="O123" s="269"/>
      <c r="P123" s="269"/>
      <c r="Q123" s="269"/>
      <c r="R123" s="269"/>
      <c r="S123" s="269"/>
      <c r="T123" s="269"/>
      <c r="U123" s="269"/>
      <c r="V123" s="269"/>
      <c r="W123" s="269"/>
      <c r="X123" s="273" t="s">
        <v>720</v>
      </c>
      <c r="Y123" s="272">
        <f>+E123*G123*I123*K123/M123</f>
        <v>56.421874999999993</v>
      </c>
      <c r="Z123" s="246">
        <v>30</v>
      </c>
      <c r="AA123" s="246">
        <f t="shared" si="4"/>
        <v>1692.6562499999998</v>
      </c>
      <c r="AB123" s="246"/>
      <c r="AC123" s="246">
        <f t="shared" si="2"/>
        <v>1692.65</v>
      </c>
      <c r="AD123" s="246"/>
    </row>
    <row r="124" spans="1:30" ht="30.2" customHeight="1">
      <c r="A124" s="246">
        <v>3</v>
      </c>
      <c r="B124" s="246" t="s">
        <v>737</v>
      </c>
      <c r="C124" s="246" t="s">
        <v>757</v>
      </c>
      <c r="D124" s="244" t="s">
        <v>719</v>
      </c>
      <c r="E124" s="268">
        <v>500</v>
      </c>
      <c r="F124" s="273" t="s">
        <v>712</v>
      </c>
      <c r="G124" s="270">
        <v>87.5</v>
      </c>
      <c r="H124" s="273" t="s">
        <v>712</v>
      </c>
      <c r="I124" s="269">
        <v>110</v>
      </c>
      <c r="J124" s="273" t="s">
        <v>712</v>
      </c>
      <c r="K124" s="274">
        <v>7.8499999999999993E-3</v>
      </c>
      <c r="L124" s="273" t="s">
        <v>721</v>
      </c>
      <c r="M124" s="275">
        <v>1000</v>
      </c>
      <c r="N124" s="269"/>
      <c r="O124" s="269"/>
      <c r="P124" s="269"/>
      <c r="Q124" s="269"/>
      <c r="R124" s="269"/>
      <c r="S124" s="269"/>
      <c r="T124" s="269"/>
      <c r="U124" s="269"/>
      <c r="V124" s="269"/>
      <c r="W124" s="269"/>
      <c r="X124" s="273" t="s">
        <v>720</v>
      </c>
      <c r="Y124" s="272">
        <f>+E124*G124*I124*K124/M124</f>
        <v>37.778125000000003</v>
      </c>
      <c r="Z124" s="246">
        <v>12</v>
      </c>
      <c r="AA124" s="246">
        <f t="shared" si="4"/>
        <v>453.33750000000003</v>
      </c>
      <c r="AB124" s="246"/>
      <c r="AC124" s="246">
        <f t="shared" si="2"/>
        <v>453.33</v>
      </c>
      <c r="AD124" s="246"/>
    </row>
    <row r="125" spans="1:30" ht="30.2" customHeight="1">
      <c r="A125" s="246">
        <v>4</v>
      </c>
      <c r="B125" s="246" t="s">
        <v>738</v>
      </c>
      <c r="C125" s="246" t="s">
        <v>759</v>
      </c>
      <c r="D125" s="244" t="s">
        <v>719</v>
      </c>
      <c r="E125" s="268">
        <v>50</v>
      </c>
      <c r="F125" s="273" t="s">
        <v>712</v>
      </c>
      <c r="G125" s="270">
        <v>50</v>
      </c>
      <c r="H125" s="273" t="s">
        <v>712</v>
      </c>
      <c r="I125" s="269">
        <v>5380</v>
      </c>
      <c r="J125" s="273" t="s">
        <v>712</v>
      </c>
      <c r="K125" s="274">
        <v>7.8499999999999993E-3</v>
      </c>
      <c r="L125" s="273" t="s">
        <v>721</v>
      </c>
      <c r="M125" s="275">
        <v>1000</v>
      </c>
      <c r="N125" s="269"/>
      <c r="O125" s="269"/>
      <c r="P125" s="269"/>
      <c r="Q125" s="269"/>
      <c r="R125" s="269"/>
      <c r="S125" s="269"/>
      <c r="T125" s="269"/>
      <c r="U125" s="269"/>
      <c r="V125" s="269"/>
      <c r="W125" s="269"/>
      <c r="X125" s="273" t="s">
        <v>720</v>
      </c>
      <c r="Y125" s="272">
        <f>+E125*G125*I125*K125/M125</f>
        <v>105.58249999999998</v>
      </c>
      <c r="Z125" s="246">
        <v>2</v>
      </c>
      <c r="AA125" s="246">
        <f t="shared" si="4"/>
        <v>211.16499999999996</v>
      </c>
      <c r="AB125" s="246"/>
      <c r="AC125" s="246">
        <f t="shared" si="2"/>
        <v>211.16</v>
      </c>
      <c r="AD125" s="246"/>
    </row>
    <row r="126" spans="1:30" ht="30.2" customHeight="1">
      <c r="A126" s="246">
        <v>5</v>
      </c>
      <c r="B126" s="246" t="s">
        <v>739</v>
      </c>
      <c r="C126" s="246" t="s">
        <v>761</v>
      </c>
      <c r="D126" s="244" t="s">
        <v>719</v>
      </c>
      <c r="E126" s="268" t="s">
        <v>775</v>
      </c>
      <c r="F126" s="269"/>
      <c r="G126" s="270"/>
      <c r="H126" s="269"/>
      <c r="I126" s="269"/>
      <c r="J126" s="269"/>
      <c r="K126" s="269"/>
      <c r="L126" s="269"/>
      <c r="M126" s="269"/>
      <c r="N126" s="269"/>
      <c r="O126" s="269"/>
      <c r="P126" s="269"/>
      <c r="Q126" s="269"/>
      <c r="R126" s="269"/>
      <c r="S126" s="269"/>
      <c r="T126" s="269"/>
      <c r="U126" s="269"/>
      <c r="V126" s="269"/>
      <c r="W126" s="269"/>
      <c r="X126" s="273" t="s">
        <v>720</v>
      </c>
      <c r="Y126" s="272">
        <v>16.2</v>
      </c>
      <c r="Z126" s="246">
        <v>6</v>
      </c>
      <c r="AA126" s="246">
        <f t="shared" si="4"/>
        <v>97.199999999999989</v>
      </c>
      <c r="AB126" s="246"/>
      <c r="AC126" s="246">
        <f t="shared" si="2"/>
        <v>97.2</v>
      </c>
      <c r="AD126" s="246"/>
    </row>
    <row r="127" spans="1:30" ht="30.2" customHeight="1">
      <c r="A127" s="246">
        <v>6</v>
      </c>
      <c r="B127" s="246" t="s">
        <v>740</v>
      </c>
      <c r="C127" s="246" t="s">
        <v>761</v>
      </c>
      <c r="D127" s="244" t="s">
        <v>719</v>
      </c>
      <c r="E127" s="268" t="s">
        <v>776</v>
      </c>
      <c r="F127" s="269"/>
      <c r="G127" s="270"/>
      <c r="H127" s="269"/>
      <c r="I127" s="269"/>
      <c r="J127" s="269"/>
      <c r="K127" s="269"/>
      <c r="L127" s="269"/>
      <c r="M127" s="269"/>
      <c r="N127" s="269"/>
      <c r="O127" s="269"/>
      <c r="P127" s="269"/>
      <c r="Q127" s="269"/>
      <c r="R127" s="269"/>
      <c r="S127" s="269"/>
      <c r="T127" s="269"/>
      <c r="U127" s="269"/>
      <c r="V127" s="269"/>
      <c r="W127" s="269"/>
      <c r="X127" s="273" t="s">
        <v>720</v>
      </c>
      <c r="Y127" s="272">
        <v>28</v>
      </c>
      <c r="Z127" s="246">
        <v>2</v>
      </c>
      <c r="AA127" s="246">
        <f t="shared" si="4"/>
        <v>56</v>
      </c>
      <c r="AB127" s="246"/>
      <c r="AC127" s="246">
        <f t="shared" si="2"/>
        <v>56</v>
      </c>
      <c r="AD127" s="246"/>
    </row>
    <row r="128" spans="1:30" ht="30.2" customHeight="1">
      <c r="A128" s="246">
        <v>7</v>
      </c>
      <c r="B128" s="246" t="s">
        <v>741</v>
      </c>
      <c r="C128" s="246" t="s">
        <v>761</v>
      </c>
      <c r="D128" s="244" t="s">
        <v>719</v>
      </c>
      <c r="E128" s="268" t="s">
        <v>777</v>
      </c>
      <c r="F128" s="269"/>
      <c r="G128" s="270">
        <v>100</v>
      </c>
      <c r="H128" s="269" t="s">
        <v>779</v>
      </c>
      <c r="I128" s="269"/>
      <c r="J128" s="269"/>
      <c r="K128" s="269"/>
      <c r="L128" s="269"/>
      <c r="M128" s="269"/>
      <c r="N128" s="269"/>
      <c r="O128" s="269"/>
      <c r="P128" s="269"/>
      <c r="Q128" s="269"/>
      <c r="R128" s="269"/>
      <c r="S128" s="269"/>
      <c r="T128" s="269"/>
      <c r="U128" s="269"/>
      <c r="V128" s="269"/>
      <c r="W128" s="269"/>
      <c r="X128" s="273" t="s">
        <v>720</v>
      </c>
      <c r="Y128" s="272">
        <v>25.3</v>
      </c>
      <c r="Z128" s="246">
        <v>6</v>
      </c>
      <c r="AA128" s="246">
        <f t="shared" si="4"/>
        <v>151.80000000000001</v>
      </c>
      <c r="AB128" s="246"/>
      <c r="AC128" s="246">
        <f t="shared" si="2"/>
        <v>151.80000000000001</v>
      </c>
      <c r="AD128" s="246"/>
    </row>
    <row r="129" spans="1:30" ht="30.2" customHeight="1">
      <c r="A129" s="246">
        <v>8</v>
      </c>
      <c r="B129" s="246" t="s">
        <v>742</v>
      </c>
      <c r="C129" s="246" t="s">
        <v>761</v>
      </c>
      <c r="D129" s="244" t="s">
        <v>719</v>
      </c>
      <c r="E129" s="268" t="s">
        <v>778</v>
      </c>
      <c r="F129" s="269"/>
      <c r="G129" s="270">
        <v>70</v>
      </c>
      <c r="H129" s="269" t="s">
        <v>780</v>
      </c>
      <c r="I129" s="269"/>
      <c r="J129" s="269"/>
      <c r="K129" s="269"/>
      <c r="L129" s="269"/>
      <c r="M129" s="269"/>
      <c r="N129" s="269"/>
      <c r="O129" s="269"/>
      <c r="P129" s="269"/>
      <c r="Q129" s="269"/>
      <c r="R129" s="269"/>
      <c r="S129" s="269"/>
      <c r="T129" s="269"/>
      <c r="U129" s="269"/>
      <c r="V129" s="269"/>
      <c r="W129" s="269"/>
      <c r="X129" s="273" t="s">
        <v>720</v>
      </c>
      <c r="Y129" s="272">
        <v>19.8</v>
      </c>
      <c r="Z129" s="246">
        <v>2</v>
      </c>
      <c r="AA129" s="246">
        <f t="shared" si="4"/>
        <v>39.6</v>
      </c>
      <c r="AB129" s="246"/>
      <c r="AC129" s="246">
        <f t="shared" si="2"/>
        <v>39.6</v>
      </c>
      <c r="AD129" s="246"/>
    </row>
    <row r="130" spans="1:30" ht="30.2" customHeight="1">
      <c r="A130" s="246">
        <v>9</v>
      </c>
      <c r="B130" s="246" t="s">
        <v>743</v>
      </c>
      <c r="C130" s="246" t="s">
        <v>761</v>
      </c>
      <c r="D130" s="244" t="s">
        <v>719</v>
      </c>
      <c r="E130" s="268" t="s">
        <v>781</v>
      </c>
      <c r="F130" s="269"/>
      <c r="G130" s="270"/>
      <c r="H130" s="269"/>
      <c r="I130" s="269"/>
      <c r="J130" s="269"/>
      <c r="K130" s="269"/>
      <c r="L130" s="269"/>
      <c r="M130" s="269"/>
      <c r="N130" s="269"/>
      <c r="O130" s="269"/>
      <c r="P130" s="269"/>
      <c r="Q130" s="269"/>
      <c r="R130" s="269"/>
      <c r="S130" s="269"/>
      <c r="T130" s="269"/>
      <c r="U130" s="269"/>
      <c r="V130" s="269"/>
      <c r="W130" s="269"/>
      <c r="X130" s="273" t="s">
        <v>720</v>
      </c>
      <c r="Y130" s="272">
        <v>27.6</v>
      </c>
      <c r="Z130" s="246">
        <v>1</v>
      </c>
      <c r="AA130" s="246">
        <f t="shared" si="4"/>
        <v>27.6</v>
      </c>
      <c r="AB130" s="246"/>
      <c r="AC130" s="246">
        <f t="shared" si="2"/>
        <v>27.6</v>
      </c>
      <c r="AD130" s="246"/>
    </row>
    <row r="131" spans="1:30" ht="30.2" customHeight="1">
      <c r="A131" s="246">
        <v>10</v>
      </c>
      <c r="B131" s="246" t="s">
        <v>744</v>
      </c>
      <c r="C131" s="246" t="s">
        <v>763</v>
      </c>
      <c r="D131" s="244" t="s">
        <v>719</v>
      </c>
      <c r="E131" s="268" t="s">
        <v>782</v>
      </c>
      <c r="F131" s="269"/>
      <c r="G131" s="270">
        <v>3257</v>
      </c>
      <c r="H131" s="269"/>
      <c r="I131" s="269" t="s">
        <v>772</v>
      </c>
      <c r="J131" s="269" t="s">
        <v>783</v>
      </c>
      <c r="K131" s="269"/>
      <c r="L131" s="269"/>
      <c r="M131" s="269"/>
      <c r="N131" s="269"/>
      <c r="O131" s="269"/>
      <c r="P131" s="269"/>
      <c r="Q131" s="269"/>
      <c r="R131" s="269"/>
      <c r="S131" s="269"/>
      <c r="T131" s="269"/>
      <c r="U131" s="269"/>
      <c r="V131" s="269"/>
      <c r="W131" s="269"/>
      <c r="X131" s="273" t="s">
        <v>720</v>
      </c>
      <c r="Y131" s="272">
        <v>660</v>
      </c>
      <c r="Z131" s="246">
        <v>1</v>
      </c>
      <c r="AA131" s="246">
        <f t="shared" si="4"/>
        <v>660</v>
      </c>
      <c r="AB131" s="246"/>
      <c r="AC131" s="246">
        <f t="shared" si="2"/>
        <v>660</v>
      </c>
      <c r="AD131" s="246"/>
    </row>
    <row r="132" spans="1:30" ht="30.2" customHeight="1">
      <c r="A132" s="246">
        <v>11</v>
      </c>
      <c r="B132" s="246" t="s">
        <v>745</v>
      </c>
      <c r="C132" s="246" t="s">
        <v>761</v>
      </c>
      <c r="D132" s="244" t="s">
        <v>719</v>
      </c>
      <c r="E132" s="268">
        <v>520</v>
      </c>
      <c r="F132" s="273" t="s">
        <v>712</v>
      </c>
      <c r="G132" s="270">
        <v>42</v>
      </c>
      <c r="H132" s="273" t="s">
        <v>712</v>
      </c>
      <c r="I132" s="269">
        <v>10</v>
      </c>
      <c r="J132" s="273" t="s">
        <v>712</v>
      </c>
      <c r="K132" s="274">
        <v>7.8499999999999993E-3</v>
      </c>
      <c r="L132" s="273" t="s">
        <v>721</v>
      </c>
      <c r="M132" s="275">
        <v>1000</v>
      </c>
      <c r="N132" s="269"/>
      <c r="O132" s="269"/>
      <c r="P132" s="269"/>
      <c r="Q132" s="269"/>
      <c r="R132" s="269"/>
      <c r="S132" s="269"/>
      <c r="T132" s="269"/>
      <c r="U132" s="269"/>
      <c r="V132" s="269"/>
      <c r="W132" s="269"/>
      <c r="X132" s="273" t="s">
        <v>720</v>
      </c>
      <c r="Y132" s="272">
        <f>+E132*G132*I132*K132/M132</f>
        <v>1.7144399999999997</v>
      </c>
      <c r="Z132" s="246">
        <v>5</v>
      </c>
      <c r="AA132" s="246">
        <f t="shared" si="4"/>
        <v>8.5721999999999987</v>
      </c>
      <c r="AB132" s="246"/>
      <c r="AC132" s="246">
        <f t="shared" si="2"/>
        <v>8.57</v>
      </c>
      <c r="AD132" s="246"/>
    </row>
    <row r="133" spans="1:30" ht="30.2" customHeight="1">
      <c r="A133" s="246">
        <v>12</v>
      </c>
      <c r="B133" s="246" t="s">
        <v>746</v>
      </c>
      <c r="C133" s="246" t="s">
        <v>757</v>
      </c>
      <c r="D133" s="244" t="s">
        <v>719</v>
      </c>
      <c r="E133" s="268">
        <v>505</v>
      </c>
      <c r="F133" s="273" t="s">
        <v>712</v>
      </c>
      <c r="G133" s="270">
        <v>580</v>
      </c>
      <c r="H133" s="273" t="s">
        <v>712</v>
      </c>
      <c r="I133" s="269">
        <v>25</v>
      </c>
      <c r="J133" s="273" t="s">
        <v>712</v>
      </c>
      <c r="K133" s="274">
        <v>7.8499999999999993E-3</v>
      </c>
      <c r="L133" s="273" t="s">
        <v>721</v>
      </c>
      <c r="M133" s="275">
        <v>1000</v>
      </c>
      <c r="N133" s="269"/>
      <c r="O133" s="269"/>
      <c r="P133" s="269"/>
      <c r="Q133" s="269"/>
      <c r="R133" s="269"/>
      <c r="S133" s="269"/>
      <c r="T133" s="269"/>
      <c r="U133" s="269"/>
      <c r="V133" s="269"/>
      <c r="W133" s="269"/>
      <c r="X133" s="273" t="s">
        <v>720</v>
      </c>
      <c r="Y133" s="272">
        <f>+E133*G133*I133*K133/M133</f>
        <v>57.481624999999994</v>
      </c>
      <c r="Z133" s="246">
        <v>8</v>
      </c>
      <c r="AA133" s="246">
        <f t="shared" si="4"/>
        <v>459.85299999999995</v>
      </c>
      <c r="AB133" s="246"/>
      <c r="AC133" s="246">
        <f t="shared" si="2"/>
        <v>459.85</v>
      </c>
      <c r="AD133" s="246"/>
    </row>
    <row r="134" spans="1:30" ht="30.2" customHeight="1">
      <c r="A134" s="246">
        <v>13</v>
      </c>
      <c r="B134" s="246" t="s">
        <v>747</v>
      </c>
      <c r="C134" s="246" t="s">
        <v>757</v>
      </c>
      <c r="D134" s="244" t="s">
        <v>719</v>
      </c>
      <c r="E134" s="268">
        <v>355</v>
      </c>
      <c r="F134" s="273" t="s">
        <v>712</v>
      </c>
      <c r="G134" s="270">
        <v>580</v>
      </c>
      <c r="H134" s="273" t="s">
        <v>712</v>
      </c>
      <c r="I134" s="269">
        <v>25</v>
      </c>
      <c r="J134" s="273" t="s">
        <v>712</v>
      </c>
      <c r="K134" s="274">
        <v>7.8499999999999993E-3</v>
      </c>
      <c r="L134" s="273" t="s">
        <v>721</v>
      </c>
      <c r="M134" s="275">
        <v>1000</v>
      </c>
      <c r="N134" s="269"/>
      <c r="O134" s="269"/>
      <c r="P134" s="269"/>
      <c r="Q134" s="269"/>
      <c r="R134" s="269"/>
      <c r="S134" s="269"/>
      <c r="T134" s="269"/>
      <c r="U134" s="269"/>
      <c r="V134" s="269"/>
      <c r="W134" s="269"/>
      <c r="X134" s="273" t="s">
        <v>720</v>
      </c>
      <c r="Y134" s="272">
        <f>+E134*G134*I134*K134/M134</f>
        <v>40.407874999999997</v>
      </c>
      <c r="Z134" s="246">
        <v>4</v>
      </c>
      <c r="AA134" s="246">
        <f t="shared" si="4"/>
        <v>161.63149999999999</v>
      </c>
      <c r="AB134" s="246"/>
      <c r="AC134" s="246">
        <f t="shared" si="2"/>
        <v>161.63</v>
      </c>
      <c r="AD134" s="246"/>
    </row>
    <row r="135" spans="1:30" ht="30.2" customHeight="1">
      <c r="A135" s="246">
        <v>14</v>
      </c>
      <c r="B135" s="246" t="s">
        <v>748</v>
      </c>
      <c r="C135" s="246" t="s">
        <v>757</v>
      </c>
      <c r="D135" s="244" t="s">
        <v>719</v>
      </c>
      <c r="E135" s="268">
        <v>505</v>
      </c>
      <c r="F135" s="273" t="s">
        <v>712</v>
      </c>
      <c r="G135" s="270">
        <v>575</v>
      </c>
      <c r="H135" s="273" t="s">
        <v>712</v>
      </c>
      <c r="I135" s="269">
        <v>25</v>
      </c>
      <c r="J135" s="273" t="s">
        <v>712</v>
      </c>
      <c r="K135" s="274">
        <v>7.8499999999999993E-3</v>
      </c>
      <c r="L135" s="273" t="s">
        <v>721</v>
      </c>
      <c r="M135" s="275">
        <v>1000</v>
      </c>
      <c r="N135" s="269"/>
      <c r="O135" s="269"/>
      <c r="P135" s="269"/>
      <c r="Q135" s="269"/>
      <c r="R135" s="269"/>
      <c r="S135" s="269"/>
      <c r="T135" s="269"/>
      <c r="U135" s="269"/>
      <c r="V135" s="269"/>
      <c r="W135" s="269"/>
      <c r="X135" s="273" t="s">
        <v>720</v>
      </c>
      <c r="Y135" s="272">
        <f>+E135*G135*I135*K135/M135</f>
        <v>56.986093749999995</v>
      </c>
      <c r="Z135" s="246">
        <v>12</v>
      </c>
      <c r="AA135" s="246">
        <f t="shared" si="4"/>
        <v>683.83312499999988</v>
      </c>
      <c r="AB135" s="246"/>
      <c r="AC135" s="246">
        <f t="shared" si="2"/>
        <v>683.83</v>
      </c>
      <c r="AD135" s="246"/>
    </row>
    <row r="136" spans="1:30" ht="30.2" customHeight="1">
      <c r="A136" s="246">
        <v>15</v>
      </c>
      <c r="B136" s="246" t="s">
        <v>749</v>
      </c>
      <c r="C136" s="246" t="s">
        <v>757</v>
      </c>
      <c r="D136" s="244" t="s">
        <v>719</v>
      </c>
      <c r="E136" s="268">
        <v>355</v>
      </c>
      <c r="F136" s="273" t="s">
        <v>712</v>
      </c>
      <c r="G136" s="270">
        <v>575</v>
      </c>
      <c r="H136" s="273" t="s">
        <v>712</v>
      </c>
      <c r="I136" s="269">
        <v>25</v>
      </c>
      <c r="J136" s="273" t="s">
        <v>712</v>
      </c>
      <c r="K136" s="274">
        <v>7.8499999999999993E-3</v>
      </c>
      <c r="L136" s="273" t="s">
        <v>721</v>
      </c>
      <c r="M136" s="275">
        <v>1000</v>
      </c>
      <c r="N136" s="269"/>
      <c r="O136" s="269"/>
      <c r="P136" s="269"/>
      <c r="Q136" s="269"/>
      <c r="R136" s="269"/>
      <c r="S136" s="269"/>
      <c r="T136" s="269"/>
      <c r="U136" s="269"/>
      <c r="V136" s="269"/>
      <c r="W136" s="269"/>
      <c r="X136" s="273" t="s">
        <v>720</v>
      </c>
      <c r="Y136" s="272">
        <f>+E136*G136*I136*K136/M136</f>
        <v>40.059531249999999</v>
      </c>
      <c r="Z136" s="246">
        <v>6</v>
      </c>
      <c r="AA136" s="246">
        <f t="shared" si="4"/>
        <v>240.35718750000001</v>
      </c>
      <c r="AB136" s="246"/>
      <c r="AC136" s="246">
        <f t="shared" si="2"/>
        <v>240.35</v>
      </c>
      <c r="AD136" s="246"/>
    </row>
    <row r="137" spans="1:30" ht="30.2" customHeight="1">
      <c r="A137" s="246">
        <v>16</v>
      </c>
      <c r="B137" s="246" t="s">
        <v>750</v>
      </c>
      <c r="C137" s="246" t="s">
        <v>765</v>
      </c>
      <c r="D137" s="244" t="s">
        <v>719</v>
      </c>
      <c r="E137" s="268">
        <v>445</v>
      </c>
      <c r="F137" s="273" t="s">
        <v>712</v>
      </c>
      <c r="G137" s="270">
        <v>265</v>
      </c>
      <c r="H137" s="273" t="s">
        <v>712</v>
      </c>
      <c r="I137" s="269">
        <v>440</v>
      </c>
      <c r="J137" s="269" t="s">
        <v>784</v>
      </c>
      <c r="K137" s="274"/>
      <c r="L137" s="273"/>
      <c r="M137" s="275"/>
      <c r="N137" s="269"/>
      <c r="O137" s="269"/>
      <c r="P137" s="269"/>
      <c r="Q137" s="269"/>
      <c r="R137" s="269"/>
      <c r="S137" s="269"/>
      <c r="T137" s="269"/>
      <c r="U137" s="269"/>
      <c r="V137" s="269"/>
      <c r="W137" s="269"/>
      <c r="X137" s="273" t="s">
        <v>720</v>
      </c>
      <c r="Y137" s="272">
        <v>49</v>
      </c>
      <c r="Z137" s="246">
        <v>1</v>
      </c>
      <c r="AA137" s="246">
        <f t="shared" si="4"/>
        <v>49</v>
      </c>
      <c r="AB137" s="246"/>
      <c r="AC137" s="246">
        <f t="shared" ref="AC137:AC200" si="6">ROUNDDOWN(AA137+(AA137*AB137),2)</f>
        <v>49</v>
      </c>
      <c r="AD137" s="246"/>
    </row>
    <row r="138" spans="1:30" ht="30.2" customHeight="1">
      <c r="A138" s="246">
        <v>17</v>
      </c>
      <c r="B138" s="246" t="s">
        <v>751</v>
      </c>
      <c r="C138" s="246" t="s">
        <v>767</v>
      </c>
      <c r="D138" s="244" t="s">
        <v>719</v>
      </c>
      <c r="E138" s="268">
        <v>445</v>
      </c>
      <c r="F138" s="273" t="s">
        <v>712</v>
      </c>
      <c r="G138" s="270">
        <v>265</v>
      </c>
      <c r="H138" s="273" t="s">
        <v>712</v>
      </c>
      <c r="I138" s="269">
        <v>490</v>
      </c>
      <c r="J138" s="269" t="s">
        <v>785</v>
      </c>
      <c r="K138" s="274"/>
      <c r="L138" s="273"/>
      <c r="M138" s="275"/>
      <c r="N138" s="269"/>
      <c r="O138" s="269"/>
      <c r="P138" s="269"/>
      <c r="Q138" s="269"/>
      <c r="R138" s="269"/>
      <c r="S138" s="269"/>
      <c r="T138" s="269"/>
      <c r="U138" s="269"/>
      <c r="V138" s="269"/>
      <c r="W138" s="269"/>
      <c r="X138" s="273" t="s">
        <v>720</v>
      </c>
      <c r="Y138" s="272">
        <v>44</v>
      </c>
      <c r="Z138" s="246">
        <v>4</v>
      </c>
      <c r="AA138" s="246">
        <f t="shared" si="4"/>
        <v>176</v>
      </c>
      <c r="AB138" s="246"/>
      <c r="AC138" s="246">
        <f t="shared" si="6"/>
        <v>176</v>
      </c>
      <c r="AD138" s="246"/>
    </row>
    <row r="139" spans="1:30" ht="30.2" customHeight="1">
      <c r="A139" s="246">
        <v>18</v>
      </c>
      <c r="B139" s="246" t="s">
        <v>752</v>
      </c>
      <c r="C139" s="246" t="s">
        <v>769</v>
      </c>
      <c r="D139" s="244" t="s">
        <v>719</v>
      </c>
      <c r="E139" s="268">
        <v>175</v>
      </c>
      <c r="F139" s="273" t="s">
        <v>712</v>
      </c>
      <c r="G139" s="270">
        <v>150</v>
      </c>
      <c r="H139" s="273" t="s">
        <v>712</v>
      </c>
      <c r="I139" s="269">
        <v>440</v>
      </c>
      <c r="J139" s="269" t="s">
        <v>786</v>
      </c>
      <c r="K139" s="274"/>
      <c r="L139" s="273"/>
      <c r="M139" s="275"/>
      <c r="N139" s="269"/>
      <c r="O139" s="269"/>
      <c r="P139" s="269"/>
      <c r="Q139" s="269"/>
      <c r="R139" s="269"/>
      <c r="S139" s="269"/>
      <c r="T139" s="269"/>
      <c r="U139" s="269"/>
      <c r="V139" s="269"/>
      <c r="W139" s="269"/>
      <c r="X139" s="273" t="s">
        <v>720</v>
      </c>
      <c r="Y139" s="272">
        <v>20</v>
      </c>
      <c r="Z139" s="246">
        <v>1</v>
      </c>
      <c r="AA139" s="246">
        <f t="shared" si="4"/>
        <v>20</v>
      </c>
      <c r="AB139" s="246"/>
      <c r="AC139" s="246">
        <f t="shared" si="6"/>
        <v>20</v>
      </c>
      <c r="AD139" s="246"/>
    </row>
    <row r="140" spans="1:30" ht="30.2" customHeight="1">
      <c r="A140" s="246">
        <v>19</v>
      </c>
      <c r="B140" s="246" t="s">
        <v>753</v>
      </c>
      <c r="C140" s="246" t="s">
        <v>771</v>
      </c>
      <c r="D140" s="244" t="s">
        <v>719</v>
      </c>
      <c r="E140" s="268">
        <v>175</v>
      </c>
      <c r="F140" s="273" t="s">
        <v>712</v>
      </c>
      <c r="G140" s="270">
        <v>150</v>
      </c>
      <c r="H140" s="273" t="s">
        <v>712</v>
      </c>
      <c r="I140" s="269">
        <v>490</v>
      </c>
      <c r="J140" s="269" t="s">
        <v>787</v>
      </c>
      <c r="K140" s="274"/>
      <c r="L140" s="273"/>
      <c r="M140" s="275"/>
      <c r="N140" s="269"/>
      <c r="O140" s="269"/>
      <c r="P140" s="269"/>
      <c r="Q140" s="269"/>
      <c r="R140" s="269"/>
      <c r="S140" s="269"/>
      <c r="T140" s="269"/>
      <c r="U140" s="269"/>
      <c r="V140" s="269"/>
      <c r="W140" s="269"/>
      <c r="X140" s="273" t="s">
        <v>720</v>
      </c>
      <c r="Y140" s="272">
        <v>60</v>
      </c>
      <c r="Z140" s="246">
        <v>4</v>
      </c>
      <c r="AA140" s="246">
        <f t="shared" si="4"/>
        <v>240</v>
      </c>
      <c r="AB140" s="246"/>
      <c r="AC140" s="246">
        <f t="shared" si="6"/>
        <v>240</v>
      </c>
      <c r="AD140" s="246"/>
    </row>
    <row r="141" spans="1:30" ht="30.2" customHeight="1">
      <c r="A141" s="246"/>
      <c r="B141" s="244" t="s">
        <v>788</v>
      </c>
      <c r="C141" s="246"/>
      <c r="D141" s="244" t="s">
        <v>719</v>
      </c>
      <c r="E141" s="268"/>
      <c r="F141" s="269"/>
      <c r="G141" s="270"/>
      <c r="H141" s="269"/>
      <c r="I141" s="269"/>
      <c r="J141" s="269"/>
      <c r="K141" s="269"/>
      <c r="L141" s="269"/>
      <c r="M141" s="269"/>
      <c r="N141" s="269"/>
      <c r="O141" s="269"/>
      <c r="P141" s="269"/>
      <c r="Q141" s="269"/>
      <c r="R141" s="269"/>
      <c r="S141" s="269"/>
      <c r="T141" s="269"/>
      <c r="U141" s="269"/>
      <c r="V141" s="269"/>
      <c r="W141" s="269"/>
      <c r="X141" s="269"/>
      <c r="Y141" s="271"/>
      <c r="Z141" s="246"/>
      <c r="AA141" s="246">
        <f>SUM(AA7:AA120)</f>
        <v>7405.2557469999992</v>
      </c>
      <c r="AB141" s="246"/>
      <c r="AC141" s="246">
        <f t="shared" si="6"/>
        <v>7405.25</v>
      </c>
      <c r="AD141" s="246"/>
    </row>
    <row r="142" spans="1:30" ht="30.2" customHeight="1">
      <c r="A142" s="246"/>
      <c r="B142" s="244" t="s">
        <v>789</v>
      </c>
      <c r="C142" s="246" t="s">
        <v>698</v>
      </c>
      <c r="D142" s="244" t="s">
        <v>719</v>
      </c>
      <c r="E142" s="268"/>
      <c r="F142" s="269"/>
      <c r="G142" s="270"/>
      <c r="H142" s="269"/>
      <c r="I142" s="269"/>
      <c r="J142" s="269"/>
      <c r="K142" s="269"/>
      <c r="L142" s="269"/>
      <c r="M142" s="269"/>
      <c r="N142" s="269"/>
      <c r="O142" s="269"/>
      <c r="P142" s="269"/>
      <c r="Q142" s="269"/>
      <c r="R142" s="269"/>
      <c r="S142" s="269"/>
      <c r="T142" s="269"/>
      <c r="U142" s="269"/>
      <c r="V142" s="269"/>
      <c r="W142" s="269"/>
      <c r="X142" s="269"/>
      <c r="Y142" s="271"/>
      <c r="Z142" s="246"/>
      <c r="AA142" s="246">
        <f>SUMIF($B$8:$B$140,C142,$AC$8:$AC$140)</f>
        <v>3812.2299999999991</v>
      </c>
      <c r="AB142" s="246"/>
      <c r="AC142" s="246">
        <f t="shared" si="6"/>
        <v>3812.23</v>
      </c>
      <c r="AD142" s="246"/>
    </row>
    <row r="143" spans="1:30" ht="30.2" customHeight="1">
      <c r="A143" s="246"/>
      <c r="B143" s="244" t="s">
        <v>790</v>
      </c>
      <c r="C143" s="246" t="s">
        <v>700</v>
      </c>
      <c r="D143" s="244" t="s">
        <v>719</v>
      </c>
      <c r="E143" s="268"/>
      <c r="F143" s="269"/>
      <c r="G143" s="270"/>
      <c r="H143" s="269"/>
      <c r="I143" s="269"/>
      <c r="J143" s="269"/>
      <c r="K143" s="269"/>
      <c r="L143" s="269"/>
      <c r="M143" s="269"/>
      <c r="N143" s="269"/>
      <c r="O143" s="269"/>
      <c r="P143" s="269"/>
      <c r="Q143" s="269"/>
      <c r="R143" s="269"/>
      <c r="S143" s="269"/>
      <c r="T143" s="269"/>
      <c r="U143" s="269"/>
      <c r="V143" s="269"/>
      <c r="W143" s="269"/>
      <c r="X143" s="269"/>
      <c r="Y143" s="271"/>
      <c r="Z143" s="246"/>
      <c r="AA143" s="246">
        <f>SUMIF($B$8:$B$140,C143,$AC$8:$AC$140)</f>
        <v>1886.3499999999997</v>
      </c>
      <c r="AB143" s="246"/>
      <c r="AC143" s="246">
        <f t="shared" si="6"/>
        <v>1886.35</v>
      </c>
      <c r="AD143" s="246"/>
    </row>
    <row r="144" spans="1:30" ht="30.2" customHeight="1">
      <c r="A144" s="246"/>
      <c r="B144" s="244" t="s">
        <v>791</v>
      </c>
      <c r="C144" s="246" t="s">
        <v>696</v>
      </c>
      <c r="D144" s="244" t="s">
        <v>719</v>
      </c>
      <c r="E144" s="268"/>
      <c r="F144" s="269"/>
      <c r="G144" s="270"/>
      <c r="H144" s="269"/>
      <c r="I144" s="269"/>
      <c r="J144" s="269"/>
      <c r="K144" s="269"/>
      <c r="L144" s="269"/>
      <c r="M144" s="269"/>
      <c r="N144" s="269"/>
      <c r="O144" s="269"/>
      <c r="P144" s="269"/>
      <c r="Q144" s="269"/>
      <c r="R144" s="269"/>
      <c r="S144" s="269"/>
      <c r="T144" s="269"/>
      <c r="U144" s="269"/>
      <c r="V144" s="269"/>
      <c r="W144" s="269"/>
      <c r="X144" s="269"/>
      <c r="Y144" s="271"/>
      <c r="Z144" s="246"/>
      <c r="AA144" s="246">
        <f>SUMIF($B$8:$B$140,C144,$AC$8:$AC$140)</f>
        <v>1617.51</v>
      </c>
      <c r="AB144" s="246"/>
      <c r="AC144" s="246">
        <f t="shared" si="6"/>
        <v>1617.51</v>
      </c>
      <c r="AD144" s="246"/>
    </row>
    <row r="145" spans="1:30" ht="30.2" customHeight="1">
      <c r="A145" s="246"/>
      <c r="B145" s="244" t="s">
        <v>792</v>
      </c>
      <c r="C145" s="246" t="s">
        <v>704</v>
      </c>
      <c r="D145" s="244" t="s">
        <v>719</v>
      </c>
      <c r="E145" s="268"/>
      <c r="F145" s="269"/>
      <c r="G145" s="270"/>
      <c r="H145" s="269"/>
      <c r="I145" s="269"/>
      <c r="J145" s="269"/>
      <c r="K145" s="269"/>
      <c r="L145" s="269"/>
      <c r="M145" s="269"/>
      <c r="N145" s="269"/>
      <c r="O145" s="269"/>
      <c r="P145" s="269"/>
      <c r="Q145" s="269"/>
      <c r="R145" s="269"/>
      <c r="S145" s="269"/>
      <c r="T145" s="269"/>
      <c r="U145" s="269"/>
      <c r="V145" s="269"/>
      <c r="W145" s="269"/>
      <c r="X145" s="269"/>
      <c r="Y145" s="271"/>
      <c r="Z145" s="246"/>
      <c r="AA145" s="246">
        <f>SUMIF($B$8:$B$140,C145,$AC$8:$AC$140)</f>
        <v>88.31</v>
      </c>
      <c r="AB145" s="246"/>
      <c r="AC145" s="246">
        <f t="shared" si="6"/>
        <v>88.31</v>
      </c>
      <c r="AD145" s="246"/>
    </row>
    <row r="146" spans="1:30" ht="30.2" customHeight="1">
      <c r="A146" s="247" t="s">
        <v>793</v>
      </c>
      <c r="B146" s="246"/>
      <c r="C146" s="246"/>
      <c r="D146" s="244"/>
      <c r="E146" s="268"/>
      <c r="F146" s="269"/>
      <c r="G146" s="270"/>
      <c r="H146" s="269"/>
      <c r="I146" s="269"/>
      <c r="J146" s="269"/>
      <c r="K146" s="269"/>
      <c r="L146" s="269"/>
      <c r="M146" s="269"/>
      <c r="N146" s="269"/>
      <c r="O146" s="269"/>
      <c r="P146" s="269"/>
      <c r="Q146" s="269"/>
      <c r="R146" s="269"/>
      <c r="S146" s="269"/>
      <c r="T146" s="269"/>
      <c r="U146" s="269"/>
      <c r="V146" s="269"/>
      <c r="W146" s="269"/>
      <c r="X146" s="269"/>
      <c r="Y146" s="271"/>
      <c r="Z146" s="246"/>
      <c r="AA146" s="246"/>
      <c r="AB146" s="246"/>
      <c r="AC146" s="246"/>
      <c r="AD146" s="246"/>
    </row>
    <row r="147" spans="1:30" ht="30.2" customHeight="1">
      <c r="A147" s="246">
        <v>1</v>
      </c>
      <c r="B147" s="246" t="s">
        <v>698</v>
      </c>
      <c r="C147" s="246" t="s">
        <v>697</v>
      </c>
      <c r="D147" s="244" t="s">
        <v>719</v>
      </c>
      <c r="E147" s="268">
        <v>5180</v>
      </c>
      <c r="F147" s="273" t="s">
        <v>712</v>
      </c>
      <c r="G147" s="270">
        <v>1060.4000000000001</v>
      </c>
      <c r="H147" s="273" t="s">
        <v>712</v>
      </c>
      <c r="I147" s="269">
        <v>6</v>
      </c>
      <c r="J147" s="273" t="s">
        <v>712</v>
      </c>
      <c r="K147" s="274">
        <v>7.8499999999999993E-3</v>
      </c>
      <c r="L147" s="273" t="s">
        <v>721</v>
      </c>
      <c r="M147" s="275">
        <v>1000</v>
      </c>
      <c r="N147" s="269"/>
      <c r="O147" s="269"/>
      <c r="P147" s="269"/>
      <c r="Q147" s="269"/>
      <c r="R147" s="269"/>
      <c r="S147" s="269"/>
      <c r="T147" s="269"/>
      <c r="U147" s="269"/>
      <c r="V147" s="269"/>
      <c r="W147" s="269"/>
      <c r="X147" s="273" t="s">
        <v>720</v>
      </c>
      <c r="Y147" s="272">
        <f>+E147*G147*I147*K147/M147</f>
        <v>258.71427120000004</v>
      </c>
      <c r="Z147" s="246">
        <v>1</v>
      </c>
      <c r="AA147" s="246">
        <f t="shared" ref="AA147:AA210" si="7">+Y147*Z147</f>
        <v>258.71427120000004</v>
      </c>
      <c r="AB147" s="246"/>
      <c r="AC147" s="246">
        <f t="shared" si="6"/>
        <v>258.70999999999998</v>
      </c>
      <c r="AD147" s="246"/>
    </row>
    <row r="148" spans="1:30" ht="30.2" customHeight="1">
      <c r="A148" s="246">
        <v>2</v>
      </c>
      <c r="B148" s="246" t="s">
        <v>698</v>
      </c>
      <c r="C148" s="246" t="s">
        <v>697</v>
      </c>
      <c r="D148" s="244" t="s">
        <v>719</v>
      </c>
      <c r="E148" s="268">
        <v>964.7</v>
      </c>
      <c r="F148" s="273" t="s">
        <v>712</v>
      </c>
      <c r="G148" s="270">
        <v>3712.6</v>
      </c>
      <c r="H148" s="273" t="s">
        <v>712</v>
      </c>
      <c r="I148" s="269">
        <v>6</v>
      </c>
      <c r="J148" s="273" t="s">
        <v>712</v>
      </c>
      <c r="K148" s="274">
        <v>7.8499999999999993E-3</v>
      </c>
      <c r="L148" s="273" t="s">
        <v>721</v>
      </c>
      <c r="M148" s="275">
        <v>1000</v>
      </c>
      <c r="N148" s="269"/>
      <c r="O148" s="269"/>
      <c r="P148" s="269"/>
      <c r="Q148" s="269"/>
      <c r="R148" s="269"/>
      <c r="S148" s="269"/>
      <c r="T148" s="269"/>
      <c r="U148" s="269"/>
      <c r="V148" s="269"/>
      <c r="W148" s="269"/>
      <c r="X148" s="273" t="s">
        <v>720</v>
      </c>
      <c r="Y148" s="272">
        <f>+E148*G148*I148*K148/M148</f>
        <v>168.690779862</v>
      </c>
      <c r="Z148" s="246">
        <v>1</v>
      </c>
      <c r="AA148" s="246">
        <f t="shared" si="7"/>
        <v>168.690779862</v>
      </c>
      <c r="AB148" s="246"/>
      <c r="AC148" s="246">
        <f t="shared" si="6"/>
        <v>168.69</v>
      </c>
      <c r="AD148" s="246"/>
    </row>
    <row r="149" spans="1:30" ht="30.2" customHeight="1">
      <c r="A149" s="246">
        <v>3</v>
      </c>
      <c r="B149" s="246" t="s">
        <v>696</v>
      </c>
      <c r="C149" s="246" t="s">
        <v>796</v>
      </c>
      <c r="D149" s="244" t="s">
        <v>719</v>
      </c>
      <c r="E149" s="268">
        <v>5180</v>
      </c>
      <c r="F149" s="273" t="s">
        <v>712</v>
      </c>
      <c r="G149" s="270">
        <v>30.3</v>
      </c>
      <c r="H149" s="273" t="s">
        <v>721</v>
      </c>
      <c r="I149" s="275">
        <v>1000</v>
      </c>
      <c r="J149" s="269"/>
      <c r="K149" s="269"/>
      <c r="L149" s="269"/>
      <c r="M149" s="269"/>
      <c r="N149" s="269"/>
      <c r="O149" s="269"/>
      <c r="P149" s="269"/>
      <c r="Q149" s="269"/>
      <c r="R149" s="269"/>
      <c r="S149" s="269"/>
      <c r="T149" s="269"/>
      <c r="U149" s="269"/>
      <c r="V149" s="269"/>
      <c r="W149" s="269"/>
      <c r="X149" s="273" t="s">
        <v>720</v>
      </c>
      <c r="Y149" s="271">
        <f t="shared" ref="Y149:Y156" si="8">+E149*G149/I149</f>
        <v>156.95400000000001</v>
      </c>
      <c r="Z149" s="246">
        <v>1</v>
      </c>
      <c r="AA149" s="246">
        <f t="shared" si="7"/>
        <v>156.95400000000001</v>
      </c>
      <c r="AB149" s="246"/>
      <c r="AC149" s="246">
        <f t="shared" si="6"/>
        <v>156.94999999999999</v>
      </c>
      <c r="AD149" s="246"/>
    </row>
    <row r="150" spans="1:30" ht="30.2" customHeight="1">
      <c r="A150" s="246">
        <v>4</v>
      </c>
      <c r="B150" s="246" t="s">
        <v>704</v>
      </c>
      <c r="C150" s="246" t="s">
        <v>798</v>
      </c>
      <c r="D150" s="244" t="s">
        <v>719</v>
      </c>
      <c r="E150" s="268">
        <v>4275.8999999999996</v>
      </c>
      <c r="F150" s="273" t="s">
        <v>712</v>
      </c>
      <c r="G150" s="270">
        <v>19.100000000000001</v>
      </c>
      <c r="H150" s="273" t="s">
        <v>721</v>
      </c>
      <c r="I150" s="275">
        <v>1000</v>
      </c>
      <c r="J150" s="269"/>
      <c r="K150" s="269"/>
      <c r="L150" s="269"/>
      <c r="M150" s="269"/>
      <c r="N150" s="269"/>
      <c r="O150" s="269"/>
      <c r="P150" s="269"/>
      <c r="Q150" s="269"/>
      <c r="R150" s="269"/>
      <c r="S150" s="269"/>
      <c r="T150" s="269"/>
      <c r="U150" s="269"/>
      <c r="V150" s="269"/>
      <c r="W150" s="269"/>
      <c r="X150" s="273" t="s">
        <v>720</v>
      </c>
      <c r="Y150" s="271">
        <f t="shared" si="8"/>
        <v>81.669690000000003</v>
      </c>
      <c r="Z150" s="246">
        <v>1</v>
      </c>
      <c r="AA150" s="246">
        <f t="shared" si="7"/>
        <v>81.669690000000003</v>
      </c>
      <c r="AB150" s="246"/>
      <c r="AC150" s="246">
        <f t="shared" si="6"/>
        <v>81.66</v>
      </c>
      <c r="AD150" s="246"/>
    </row>
    <row r="151" spans="1:30" ht="32.1" customHeight="1">
      <c r="A151" s="246">
        <v>5</v>
      </c>
      <c r="B151" s="246" t="s">
        <v>704</v>
      </c>
      <c r="C151" s="246" t="s">
        <v>798</v>
      </c>
      <c r="D151" s="244" t="s">
        <v>719</v>
      </c>
      <c r="E151" s="268">
        <v>2820.4</v>
      </c>
      <c r="F151" s="273" t="s">
        <v>712</v>
      </c>
      <c r="G151" s="270">
        <v>19.100000000000001</v>
      </c>
      <c r="H151" s="273" t="s">
        <v>721</v>
      </c>
      <c r="I151" s="275">
        <v>1000</v>
      </c>
      <c r="J151" s="269"/>
      <c r="K151" s="269"/>
      <c r="L151" s="269"/>
      <c r="M151" s="269"/>
      <c r="N151" s="269"/>
      <c r="O151" s="269"/>
      <c r="P151" s="269"/>
      <c r="Q151" s="269"/>
      <c r="R151" s="269"/>
      <c r="S151" s="269"/>
      <c r="T151" s="269"/>
      <c r="U151" s="269"/>
      <c r="V151" s="269"/>
      <c r="W151" s="269"/>
      <c r="X151" s="273" t="s">
        <v>720</v>
      </c>
      <c r="Y151" s="271">
        <f t="shared" si="8"/>
        <v>53.869640000000004</v>
      </c>
      <c r="Z151" s="246">
        <v>1</v>
      </c>
      <c r="AA151" s="246">
        <f t="shared" si="7"/>
        <v>53.869640000000004</v>
      </c>
      <c r="AB151" s="246"/>
      <c r="AC151" s="246">
        <f t="shared" si="6"/>
        <v>53.86</v>
      </c>
      <c r="AD151" s="246"/>
    </row>
    <row r="152" spans="1:30" ht="32.1" customHeight="1">
      <c r="A152" s="246">
        <v>6</v>
      </c>
      <c r="B152" s="246" t="s">
        <v>704</v>
      </c>
      <c r="C152" s="246" t="s">
        <v>798</v>
      </c>
      <c r="D152" s="244" t="s">
        <v>719</v>
      </c>
      <c r="E152" s="268">
        <v>519.79999999999995</v>
      </c>
      <c r="F152" s="273" t="s">
        <v>712</v>
      </c>
      <c r="G152" s="270">
        <v>19.100000000000001</v>
      </c>
      <c r="H152" s="273" t="s">
        <v>721</v>
      </c>
      <c r="I152" s="275">
        <v>1000</v>
      </c>
      <c r="J152" s="269"/>
      <c r="K152" s="269"/>
      <c r="L152" s="269"/>
      <c r="M152" s="269"/>
      <c r="N152" s="269"/>
      <c r="O152" s="269"/>
      <c r="P152" s="269"/>
      <c r="Q152" s="269"/>
      <c r="R152" s="269"/>
      <c r="S152" s="269"/>
      <c r="T152" s="269"/>
      <c r="U152" s="269"/>
      <c r="V152" s="269"/>
      <c r="W152" s="269"/>
      <c r="X152" s="273" t="s">
        <v>720</v>
      </c>
      <c r="Y152" s="271">
        <f t="shared" si="8"/>
        <v>9.9281800000000011</v>
      </c>
      <c r="Z152" s="246">
        <v>1</v>
      </c>
      <c r="AA152" s="246">
        <f t="shared" si="7"/>
        <v>9.9281800000000011</v>
      </c>
      <c r="AB152" s="246"/>
      <c r="AC152" s="246">
        <f t="shared" si="6"/>
        <v>9.92</v>
      </c>
      <c r="AD152" s="246"/>
    </row>
    <row r="153" spans="1:30" ht="32.1" customHeight="1">
      <c r="A153" s="246">
        <v>7</v>
      </c>
      <c r="B153" s="246" t="s">
        <v>704</v>
      </c>
      <c r="C153" s="246" t="s">
        <v>798</v>
      </c>
      <c r="D153" s="244" t="s">
        <v>719</v>
      </c>
      <c r="E153" s="268">
        <v>432.4</v>
      </c>
      <c r="F153" s="273" t="s">
        <v>712</v>
      </c>
      <c r="G153" s="270">
        <v>19.100000000000001</v>
      </c>
      <c r="H153" s="273" t="s">
        <v>721</v>
      </c>
      <c r="I153" s="275">
        <v>1000</v>
      </c>
      <c r="J153" s="269"/>
      <c r="K153" s="269"/>
      <c r="L153" s="269"/>
      <c r="M153" s="269"/>
      <c r="N153" s="269"/>
      <c r="O153" s="269"/>
      <c r="P153" s="269"/>
      <c r="Q153" s="269"/>
      <c r="R153" s="269"/>
      <c r="S153" s="269"/>
      <c r="T153" s="269"/>
      <c r="U153" s="269"/>
      <c r="V153" s="269"/>
      <c r="W153" s="269"/>
      <c r="X153" s="273" t="s">
        <v>720</v>
      </c>
      <c r="Y153" s="271">
        <f t="shared" si="8"/>
        <v>8.2588399999999993</v>
      </c>
      <c r="Z153" s="246">
        <v>4</v>
      </c>
      <c r="AA153" s="246">
        <f t="shared" si="7"/>
        <v>33.035359999999997</v>
      </c>
      <c r="AB153" s="246"/>
      <c r="AC153" s="246">
        <f t="shared" si="6"/>
        <v>33.03</v>
      </c>
      <c r="AD153" s="246"/>
    </row>
    <row r="154" spans="1:30" ht="32.1" customHeight="1">
      <c r="A154" s="246">
        <v>8</v>
      </c>
      <c r="B154" s="246" t="s">
        <v>704</v>
      </c>
      <c r="C154" s="246" t="s">
        <v>798</v>
      </c>
      <c r="D154" s="244" t="s">
        <v>719</v>
      </c>
      <c r="E154" s="268">
        <v>255.1</v>
      </c>
      <c r="F154" s="273" t="s">
        <v>712</v>
      </c>
      <c r="G154" s="270">
        <v>19.100000000000001</v>
      </c>
      <c r="H154" s="273" t="s">
        <v>721</v>
      </c>
      <c r="I154" s="275">
        <v>1000</v>
      </c>
      <c r="J154" s="269"/>
      <c r="K154" s="269"/>
      <c r="L154" s="269"/>
      <c r="M154" s="269"/>
      <c r="N154" s="269"/>
      <c r="O154" s="269"/>
      <c r="P154" s="269"/>
      <c r="Q154" s="269"/>
      <c r="R154" s="269"/>
      <c r="S154" s="269"/>
      <c r="T154" s="269"/>
      <c r="U154" s="269"/>
      <c r="V154" s="269"/>
      <c r="W154" s="269"/>
      <c r="X154" s="273" t="s">
        <v>720</v>
      </c>
      <c r="Y154" s="271">
        <f t="shared" si="8"/>
        <v>4.8724099999999995</v>
      </c>
      <c r="Z154" s="246">
        <v>4</v>
      </c>
      <c r="AA154" s="246">
        <f t="shared" si="7"/>
        <v>19.489639999999998</v>
      </c>
      <c r="AB154" s="246"/>
      <c r="AC154" s="246">
        <f t="shared" si="6"/>
        <v>19.48</v>
      </c>
      <c r="AD154" s="246"/>
    </row>
    <row r="155" spans="1:30" ht="32.1" customHeight="1">
      <c r="A155" s="246">
        <v>9</v>
      </c>
      <c r="B155" s="246" t="s">
        <v>704</v>
      </c>
      <c r="C155" s="246" t="s">
        <v>798</v>
      </c>
      <c r="D155" s="244" t="s">
        <v>719</v>
      </c>
      <c r="E155" s="268">
        <v>446.1</v>
      </c>
      <c r="F155" s="273" t="s">
        <v>712</v>
      </c>
      <c r="G155" s="270">
        <v>19.100000000000001</v>
      </c>
      <c r="H155" s="273" t="s">
        <v>721</v>
      </c>
      <c r="I155" s="275">
        <v>1000</v>
      </c>
      <c r="J155" s="269"/>
      <c r="K155" s="269"/>
      <c r="L155" s="269"/>
      <c r="M155" s="269"/>
      <c r="N155" s="269"/>
      <c r="O155" s="269"/>
      <c r="P155" s="269"/>
      <c r="Q155" s="269"/>
      <c r="R155" s="269"/>
      <c r="S155" s="269"/>
      <c r="T155" s="269"/>
      <c r="U155" s="269"/>
      <c r="V155" s="269"/>
      <c r="W155" s="269"/>
      <c r="X155" s="273" t="s">
        <v>720</v>
      </c>
      <c r="Y155" s="271">
        <f t="shared" si="8"/>
        <v>8.5205099999999998</v>
      </c>
      <c r="Z155" s="246">
        <v>2</v>
      </c>
      <c r="AA155" s="246">
        <f t="shared" si="7"/>
        <v>17.04102</v>
      </c>
      <c r="AB155" s="246"/>
      <c r="AC155" s="246">
        <f t="shared" si="6"/>
        <v>17.04</v>
      </c>
      <c r="AD155" s="246"/>
    </row>
    <row r="156" spans="1:30" ht="32.1" customHeight="1">
      <c r="A156" s="246">
        <v>10</v>
      </c>
      <c r="B156" s="246" t="s">
        <v>704</v>
      </c>
      <c r="C156" s="246" t="s">
        <v>798</v>
      </c>
      <c r="D156" s="244" t="s">
        <v>719</v>
      </c>
      <c r="E156" s="268">
        <v>498.6</v>
      </c>
      <c r="F156" s="273" t="s">
        <v>712</v>
      </c>
      <c r="G156" s="270">
        <v>19.100000000000001</v>
      </c>
      <c r="H156" s="273" t="s">
        <v>721</v>
      </c>
      <c r="I156" s="275">
        <v>1000</v>
      </c>
      <c r="J156" s="269"/>
      <c r="K156" s="269"/>
      <c r="L156" s="269"/>
      <c r="M156" s="269"/>
      <c r="N156" s="269"/>
      <c r="O156" s="269"/>
      <c r="P156" s="269"/>
      <c r="Q156" s="269"/>
      <c r="R156" s="269"/>
      <c r="S156" s="269"/>
      <c r="T156" s="269"/>
      <c r="U156" s="269"/>
      <c r="V156" s="269"/>
      <c r="W156" s="269"/>
      <c r="X156" s="273" t="s">
        <v>720</v>
      </c>
      <c r="Y156" s="271">
        <f t="shared" si="8"/>
        <v>9.5232600000000023</v>
      </c>
      <c r="Z156" s="246">
        <v>2</v>
      </c>
      <c r="AA156" s="246">
        <f t="shared" si="7"/>
        <v>19.046520000000005</v>
      </c>
      <c r="AB156" s="246"/>
      <c r="AC156" s="246">
        <f t="shared" si="6"/>
        <v>19.04</v>
      </c>
      <c r="AD156" s="246"/>
    </row>
    <row r="157" spans="1:30" ht="32.1" customHeight="1">
      <c r="A157" s="246">
        <v>11</v>
      </c>
      <c r="B157" s="246" t="s">
        <v>698</v>
      </c>
      <c r="C157" s="246" t="s">
        <v>697</v>
      </c>
      <c r="D157" s="244" t="s">
        <v>719</v>
      </c>
      <c r="E157" s="268">
        <v>800</v>
      </c>
      <c r="F157" s="273" t="s">
        <v>712</v>
      </c>
      <c r="G157" s="270">
        <v>950</v>
      </c>
      <c r="H157" s="273" t="s">
        <v>712</v>
      </c>
      <c r="I157" s="269">
        <v>9</v>
      </c>
      <c r="J157" s="273" t="s">
        <v>712</v>
      </c>
      <c r="K157" s="274">
        <v>7.8499999999999993E-3</v>
      </c>
      <c r="L157" s="273" t="s">
        <v>721</v>
      </c>
      <c r="M157" s="275">
        <v>1000</v>
      </c>
      <c r="N157" s="269"/>
      <c r="O157" s="269"/>
      <c r="P157" s="269"/>
      <c r="Q157" s="269"/>
      <c r="R157" s="269"/>
      <c r="S157" s="269"/>
      <c r="T157" s="269"/>
      <c r="U157" s="269"/>
      <c r="V157" s="269"/>
      <c r="W157" s="269"/>
      <c r="X157" s="273" t="s">
        <v>720</v>
      </c>
      <c r="Y157" s="272">
        <f t="shared" ref="Y157:Y165" si="9">+E157*G157*I157*K157/M157</f>
        <v>53.693999999999996</v>
      </c>
      <c r="Z157" s="246">
        <v>2</v>
      </c>
      <c r="AA157" s="246">
        <f t="shared" si="7"/>
        <v>107.38799999999999</v>
      </c>
      <c r="AB157" s="246"/>
      <c r="AC157" s="246">
        <f t="shared" si="6"/>
        <v>107.38</v>
      </c>
      <c r="AD157" s="246"/>
    </row>
    <row r="158" spans="1:30" ht="32.1" customHeight="1">
      <c r="A158" s="246">
        <v>12</v>
      </c>
      <c r="B158" s="246" t="s">
        <v>698</v>
      </c>
      <c r="C158" s="246" t="s">
        <v>697</v>
      </c>
      <c r="D158" s="244" t="s">
        <v>719</v>
      </c>
      <c r="E158" s="268">
        <v>800</v>
      </c>
      <c r="F158" s="273" t="s">
        <v>712</v>
      </c>
      <c r="G158" s="270">
        <v>950</v>
      </c>
      <c r="H158" s="273" t="s">
        <v>712</v>
      </c>
      <c r="I158" s="269">
        <v>9</v>
      </c>
      <c r="J158" s="273" t="s">
        <v>712</v>
      </c>
      <c r="K158" s="274">
        <v>7.8499999999999993E-3</v>
      </c>
      <c r="L158" s="273" t="s">
        <v>721</v>
      </c>
      <c r="M158" s="275">
        <v>1000</v>
      </c>
      <c r="N158" s="269"/>
      <c r="O158" s="269"/>
      <c r="P158" s="269"/>
      <c r="Q158" s="269"/>
      <c r="R158" s="269"/>
      <c r="S158" s="269"/>
      <c r="T158" s="269"/>
      <c r="U158" s="269"/>
      <c r="V158" s="269"/>
      <c r="W158" s="269"/>
      <c r="X158" s="273" t="s">
        <v>720</v>
      </c>
      <c r="Y158" s="272">
        <f t="shared" si="9"/>
        <v>53.693999999999996</v>
      </c>
      <c r="Z158" s="246">
        <v>3</v>
      </c>
      <c r="AA158" s="246">
        <f t="shared" si="7"/>
        <v>161.08199999999999</v>
      </c>
      <c r="AB158" s="246"/>
      <c r="AC158" s="246">
        <f t="shared" si="6"/>
        <v>161.08000000000001</v>
      </c>
      <c r="AD158" s="246"/>
    </row>
    <row r="159" spans="1:30" ht="32.1" customHeight="1">
      <c r="A159" s="246">
        <v>13</v>
      </c>
      <c r="B159" s="246" t="s">
        <v>698</v>
      </c>
      <c r="C159" s="246" t="s">
        <v>697</v>
      </c>
      <c r="D159" s="244" t="s">
        <v>719</v>
      </c>
      <c r="E159" s="268">
        <v>854.3</v>
      </c>
      <c r="F159" s="273" t="s">
        <v>712</v>
      </c>
      <c r="G159" s="270">
        <v>920</v>
      </c>
      <c r="H159" s="273" t="s">
        <v>712</v>
      </c>
      <c r="I159" s="269">
        <v>9</v>
      </c>
      <c r="J159" s="273" t="s">
        <v>712</v>
      </c>
      <c r="K159" s="274">
        <v>7.8499999999999993E-3</v>
      </c>
      <c r="L159" s="273" t="s">
        <v>721</v>
      </c>
      <c r="M159" s="275">
        <v>1000</v>
      </c>
      <c r="N159" s="269"/>
      <c r="O159" s="269"/>
      <c r="P159" s="269"/>
      <c r="Q159" s="269"/>
      <c r="R159" s="269"/>
      <c r="S159" s="269"/>
      <c r="T159" s="269"/>
      <c r="U159" s="269"/>
      <c r="V159" s="269"/>
      <c r="W159" s="269"/>
      <c r="X159" s="273" t="s">
        <v>720</v>
      </c>
      <c r="Y159" s="272">
        <f t="shared" si="9"/>
        <v>55.527791399999998</v>
      </c>
      <c r="Z159" s="246">
        <v>2</v>
      </c>
      <c r="AA159" s="246">
        <f t="shared" si="7"/>
        <v>111.0555828</v>
      </c>
      <c r="AB159" s="246"/>
      <c r="AC159" s="246">
        <f t="shared" si="6"/>
        <v>111.05</v>
      </c>
      <c r="AD159" s="246"/>
    </row>
    <row r="160" spans="1:30" ht="32.1" customHeight="1">
      <c r="A160" s="246">
        <v>14</v>
      </c>
      <c r="B160" s="246" t="s">
        <v>698</v>
      </c>
      <c r="C160" s="246" t="s">
        <v>697</v>
      </c>
      <c r="D160" s="244" t="s">
        <v>719</v>
      </c>
      <c r="E160" s="268">
        <v>399.1</v>
      </c>
      <c r="F160" s="273" t="s">
        <v>712</v>
      </c>
      <c r="G160" s="270">
        <v>621.29999999999995</v>
      </c>
      <c r="H160" s="273" t="s">
        <v>712</v>
      </c>
      <c r="I160" s="269">
        <v>9</v>
      </c>
      <c r="J160" s="273" t="s">
        <v>712</v>
      </c>
      <c r="K160" s="274">
        <v>7.8499999999999993E-3</v>
      </c>
      <c r="L160" s="273" t="s">
        <v>721</v>
      </c>
      <c r="M160" s="275">
        <v>1000</v>
      </c>
      <c r="N160" s="269"/>
      <c r="O160" s="269"/>
      <c r="P160" s="269"/>
      <c r="Q160" s="269"/>
      <c r="R160" s="269"/>
      <c r="S160" s="269"/>
      <c r="T160" s="269"/>
      <c r="U160" s="269"/>
      <c r="V160" s="269"/>
      <c r="W160" s="269"/>
      <c r="X160" s="273" t="s">
        <v>720</v>
      </c>
      <c r="Y160" s="272">
        <f t="shared" si="9"/>
        <v>17.518432639499995</v>
      </c>
      <c r="Z160" s="246">
        <v>2</v>
      </c>
      <c r="AA160" s="246">
        <f t="shared" si="7"/>
        <v>35.03686527899999</v>
      </c>
      <c r="AB160" s="246"/>
      <c r="AC160" s="246">
        <f t="shared" si="6"/>
        <v>35.03</v>
      </c>
      <c r="AD160" s="246"/>
    </row>
    <row r="161" spans="1:30" ht="32.1" customHeight="1">
      <c r="A161" s="246">
        <v>15</v>
      </c>
      <c r="B161" s="246" t="s">
        <v>698</v>
      </c>
      <c r="C161" s="246" t="s">
        <v>697</v>
      </c>
      <c r="D161" s="244" t="s">
        <v>719</v>
      </c>
      <c r="E161" s="268">
        <v>700</v>
      </c>
      <c r="F161" s="273" t="s">
        <v>712</v>
      </c>
      <c r="G161" s="270">
        <v>920</v>
      </c>
      <c r="H161" s="273" t="s">
        <v>712</v>
      </c>
      <c r="I161" s="269">
        <v>9</v>
      </c>
      <c r="J161" s="273" t="s">
        <v>712</v>
      </c>
      <c r="K161" s="274">
        <v>7.8499999999999993E-3</v>
      </c>
      <c r="L161" s="273" t="s">
        <v>721</v>
      </c>
      <c r="M161" s="275">
        <v>1000</v>
      </c>
      <c r="N161" s="269"/>
      <c r="O161" s="269"/>
      <c r="P161" s="269"/>
      <c r="Q161" s="269"/>
      <c r="R161" s="269"/>
      <c r="S161" s="269"/>
      <c r="T161" s="269"/>
      <c r="U161" s="269"/>
      <c r="V161" s="269"/>
      <c r="W161" s="269"/>
      <c r="X161" s="273" t="s">
        <v>720</v>
      </c>
      <c r="Y161" s="272">
        <f t="shared" si="9"/>
        <v>45.498599999999996</v>
      </c>
      <c r="Z161" s="246">
        <v>2</v>
      </c>
      <c r="AA161" s="246">
        <f t="shared" si="7"/>
        <v>90.997199999999992</v>
      </c>
      <c r="AB161" s="246"/>
      <c r="AC161" s="246">
        <f t="shared" si="6"/>
        <v>90.99</v>
      </c>
      <c r="AD161" s="246"/>
    </row>
    <row r="162" spans="1:30" ht="32.1" customHeight="1">
      <c r="A162" s="246">
        <v>16</v>
      </c>
      <c r="B162" s="246" t="s">
        <v>698</v>
      </c>
      <c r="C162" s="246" t="s">
        <v>697</v>
      </c>
      <c r="D162" s="244" t="s">
        <v>719</v>
      </c>
      <c r="E162" s="268">
        <v>418</v>
      </c>
      <c r="F162" s="273" t="s">
        <v>712</v>
      </c>
      <c r="G162" s="270">
        <v>920</v>
      </c>
      <c r="H162" s="273" t="s">
        <v>712</v>
      </c>
      <c r="I162" s="269">
        <v>9</v>
      </c>
      <c r="J162" s="273" t="s">
        <v>712</v>
      </c>
      <c r="K162" s="274">
        <v>7.8499999999999993E-3</v>
      </c>
      <c r="L162" s="273" t="s">
        <v>721</v>
      </c>
      <c r="M162" s="275">
        <v>1000</v>
      </c>
      <c r="N162" s="269"/>
      <c r="O162" s="269"/>
      <c r="P162" s="269"/>
      <c r="Q162" s="269"/>
      <c r="R162" s="269"/>
      <c r="S162" s="269"/>
      <c r="T162" s="269"/>
      <c r="U162" s="269"/>
      <c r="V162" s="269"/>
      <c r="W162" s="269"/>
      <c r="X162" s="273" t="s">
        <v>720</v>
      </c>
      <c r="Y162" s="272">
        <f t="shared" si="9"/>
        <v>27.169163999999999</v>
      </c>
      <c r="Z162" s="246">
        <v>1</v>
      </c>
      <c r="AA162" s="246">
        <f t="shared" si="7"/>
        <v>27.169163999999999</v>
      </c>
      <c r="AB162" s="246"/>
      <c r="AC162" s="246">
        <f t="shared" si="6"/>
        <v>27.16</v>
      </c>
      <c r="AD162" s="246"/>
    </row>
    <row r="163" spans="1:30" ht="32.1" customHeight="1">
      <c r="A163" s="246">
        <v>17</v>
      </c>
      <c r="B163" s="246" t="s">
        <v>698</v>
      </c>
      <c r="C163" s="246" t="s">
        <v>697</v>
      </c>
      <c r="D163" s="244" t="s">
        <v>719</v>
      </c>
      <c r="E163" s="268">
        <v>3012</v>
      </c>
      <c r="F163" s="273" t="s">
        <v>712</v>
      </c>
      <c r="G163" s="270">
        <v>100</v>
      </c>
      <c r="H163" s="273" t="s">
        <v>712</v>
      </c>
      <c r="I163" s="269">
        <v>20</v>
      </c>
      <c r="J163" s="273" t="s">
        <v>712</v>
      </c>
      <c r="K163" s="274">
        <v>7.8499999999999993E-3</v>
      </c>
      <c r="L163" s="273" t="s">
        <v>721</v>
      </c>
      <c r="M163" s="275">
        <v>1000</v>
      </c>
      <c r="N163" s="269"/>
      <c r="O163" s="269"/>
      <c r="P163" s="269"/>
      <c r="Q163" s="269"/>
      <c r="R163" s="269"/>
      <c r="S163" s="269"/>
      <c r="T163" s="269"/>
      <c r="U163" s="269"/>
      <c r="V163" s="269"/>
      <c r="W163" s="269"/>
      <c r="X163" s="273" t="s">
        <v>720</v>
      </c>
      <c r="Y163" s="272">
        <f t="shared" si="9"/>
        <v>47.288399999999996</v>
      </c>
      <c r="Z163" s="246">
        <v>1</v>
      </c>
      <c r="AA163" s="246">
        <f t="shared" si="7"/>
        <v>47.288399999999996</v>
      </c>
      <c r="AB163" s="246"/>
      <c r="AC163" s="246">
        <f t="shared" si="6"/>
        <v>47.28</v>
      </c>
      <c r="AD163" s="246"/>
    </row>
    <row r="164" spans="1:30" ht="32.1" customHeight="1">
      <c r="A164" s="246">
        <v>18</v>
      </c>
      <c r="B164" s="246" t="s">
        <v>698</v>
      </c>
      <c r="C164" s="246" t="s">
        <v>816</v>
      </c>
      <c r="D164" s="244" t="s">
        <v>719</v>
      </c>
      <c r="E164" s="268">
        <v>190.3</v>
      </c>
      <c r="F164" s="273" t="s">
        <v>712</v>
      </c>
      <c r="G164" s="270">
        <v>132</v>
      </c>
      <c r="H164" s="273" t="s">
        <v>712</v>
      </c>
      <c r="I164" s="269">
        <v>20</v>
      </c>
      <c r="J164" s="273" t="s">
        <v>712</v>
      </c>
      <c r="K164" s="274">
        <v>7.8499999999999993E-3</v>
      </c>
      <c r="L164" s="273" t="s">
        <v>721</v>
      </c>
      <c r="M164" s="275">
        <v>1000</v>
      </c>
      <c r="N164" s="269"/>
      <c r="O164" s="269"/>
      <c r="P164" s="269"/>
      <c r="Q164" s="269"/>
      <c r="R164" s="269"/>
      <c r="S164" s="269"/>
      <c r="T164" s="269"/>
      <c r="U164" s="269"/>
      <c r="V164" s="269"/>
      <c r="W164" s="269"/>
      <c r="X164" s="273" t="s">
        <v>720</v>
      </c>
      <c r="Y164" s="272">
        <f t="shared" si="9"/>
        <v>3.9437772</v>
      </c>
      <c r="Z164" s="246">
        <v>9</v>
      </c>
      <c r="AA164" s="246">
        <f t="shared" si="7"/>
        <v>35.493994800000003</v>
      </c>
      <c r="AB164" s="246"/>
      <c r="AC164" s="246">
        <f t="shared" si="6"/>
        <v>35.49</v>
      </c>
      <c r="AD164" s="246"/>
    </row>
    <row r="165" spans="1:30" ht="32.1" customHeight="1">
      <c r="A165" s="246">
        <v>19</v>
      </c>
      <c r="B165" s="246" t="s">
        <v>698</v>
      </c>
      <c r="C165" s="246" t="s">
        <v>697</v>
      </c>
      <c r="D165" s="244" t="s">
        <v>719</v>
      </c>
      <c r="E165" s="268">
        <v>300</v>
      </c>
      <c r="F165" s="273" t="s">
        <v>712</v>
      </c>
      <c r="G165" s="270">
        <v>140</v>
      </c>
      <c r="H165" s="273" t="s">
        <v>712</v>
      </c>
      <c r="I165" s="269">
        <v>20</v>
      </c>
      <c r="J165" s="273" t="s">
        <v>712</v>
      </c>
      <c r="K165" s="274">
        <v>7.8499999999999993E-3</v>
      </c>
      <c r="L165" s="273" t="s">
        <v>721</v>
      </c>
      <c r="M165" s="275">
        <v>1000</v>
      </c>
      <c r="N165" s="269"/>
      <c r="O165" s="269"/>
      <c r="P165" s="269"/>
      <c r="Q165" s="269"/>
      <c r="R165" s="269"/>
      <c r="S165" s="269"/>
      <c r="T165" s="269"/>
      <c r="U165" s="269"/>
      <c r="V165" s="269"/>
      <c r="W165" s="269"/>
      <c r="X165" s="273" t="s">
        <v>720</v>
      </c>
      <c r="Y165" s="272">
        <f t="shared" si="9"/>
        <v>6.5939999999999994</v>
      </c>
      <c r="Z165" s="246">
        <v>3</v>
      </c>
      <c r="AA165" s="246">
        <f t="shared" si="7"/>
        <v>19.781999999999996</v>
      </c>
      <c r="AB165" s="246"/>
      <c r="AC165" s="246">
        <f t="shared" si="6"/>
        <v>19.78</v>
      </c>
      <c r="AD165" s="246"/>
    </row>
    <row r="166" spans="1:30" ht="32.1" customHeight="1">
      <c r="A166" s="247" t="s">
        <v>794</v>
      </c>
      <c r="B166" s="246"/>
      <c r="C166" s="246"/>
      <c r="D166" s="244"/>
      <c r="E166" s="268"/>
      <c r="F166" s="269"/>
      <c r="G166" s="270"/>
      <c r="H166" s="269"/>
      <c r="I166" s="269"/>
      <c r="J166" s="269"/>
      <c r="K166" s="269"/>
      <c r="L166" s="269"/>
      <c r="M166" s="269"/>
      <c r="N166" s="269"/>
      <c r="O166" s="269"/>
      <c r="P166" s="269"/>
      <c r="Q166" s="269"/>
      <c r="R166" s="269"/>
      <c r="S166" s="269"/>
      <c r="T166" s="269"/>
      <c r="U166" s="269"/>
      <c r="V166" s="269"/>
      <c r="W166" s="269"/>
      <c r="X166" s="269"/>
      <c r="Y166" s="271"/>
      <c r="Z166" s="246"/>
      <c r="AA166" s="246"/>
      <c r="AB166" s="246"/>
      <c r="AC166" s="246"/>
      <c r="AD166" s="246"/>
    </row>
    <row r="167" spans="1:30" ht="32.1" customHeight="1">
      <c r="A167" s="246">
        <v>1</v>
      </c>
      <c r="B167" s="246" t="s">
        <v>698</v>
      </c>
      <c r="C167" s="246" t="s">
        <v>697</v>
      </c>
      <c r="D167" s="244" t="s">
        <v>719</v>
      </c>
      <c r="E167" s="268">
        <v>5180</v>
      </c>
      <c r="F167" s="273" t="s">
        <v>712</v>
      </c>
      <c r="G167" s="270">
        <v>1261.2</v>
      </c>
      <c r="H167" s="273" t="s">
        <v>712</v>
      </c>
      <c r="I167" s="269">
        <v>6</v>
      </c>
      <c r="J167" s="273" t="s">
        <v>712</v>
      </c>
      <c r="K167" s="274">
        <v>7.8499999999999993E-3</v>
      </c>
      <c r="L167" s="273" t="s">
        <v>721</v>
      </c>
      <c r="M167" s="275">
        <v>1000</v>
      </c>
      <c r="N167" s="269"/>
      <c r="O167" s="269"/>
      <c r="P167" s="269"/>
      <c r="Q167" s="269"/>
      <c r="R167" s="269"/>
      <c r="S167" s="269"/>
      <c r="T167" s="269"/>
      <c r="U167" s="269"/>
      <c r="V167" s="269"/>
      <c r="W167" s="269"/>
      <c r="X167" s="273" t="s">
        <v>720</v>
      </c>
      <c r="Y167" s="272">
        <f>+E167*G167*I167*K167/M167</f>
        <v>307.70505359999999</v>
      </c>
      <c r="Z167" s="246">
        <v>1</v>
      </c>
      <c r="AA167" s="246">
        <f t="shared" si="7"/>
        <v>307.70505359999999</v>
      </c>
      <c r="AB167" s="246"/>
      <c r="AC167" s="246">
        <f t="shared" si="6"/>
        <v>307.7</v>
      </c>
      <c r="AD167" s="246"/>
    </row>
    <row r="168" spans="1:30" ht="32.1" customHeight="1">
      <c r="A168" s="246">
        <v>2</v>
      </c>
      <c r="B168" s="246" t="s">
        <v>698</v>
      </c>
      <c r="C168" s="246" t="s">
        <v>697</v>
      </c>
      <c r="D168" s="244" t="s">
        <v>719</v>
      </c>
      <c r="E168" s="268">
        <v>3451</v>
      </c>
      <c r="F168" s="273" t="s">
        <v>712</v>
      </c>
      <c r="G168" s="270">
        <v>1097.2</v>
      </c>
      <c r="H168" s="273" t="s">
        <v>712</v>
      </c>
      <c r="I168" s="269">
        <v>6</v>
      </c>
      <c r="J168" s="273" t="s">
        <v>712</v>
      </c>
      <c r="K168" s="274">
        <v>7.8499999999999993E-3</v>
      </c>
      <c r="L168" s="273" t="s">
        <v>721</v>
      </c>
      <c r="M168" s="275">
        <v>1000</v>
      </c>
      <c r="N168" s="269"/>
      <c r="O168" s="269"/>
      <c r="P168" s="269"/>
      <c r="Q168" s="269"/>
      <c r="R168" s="269"/>
      <c r="S168" s="269"/>
      <c r="T168" s="269"/>
      <c r="U168" s="269"/>
      <c r="V168" s="269"/>
      <c r="W168" s="269"/>
      <c r="X168" s="273" t="s">
        <v>720</v>
      </c>
      <c r="Y168" s="272">
        <f>+E168*G168*I168*K168/M168</f>
        <v>178.34119212000002</v>
      </c>
      <c r="Z168" s="246">
        <v>1</v>
      </c>
      <c r="AA168" s="246">
        <f t="shared" si="7"/>
        <v>178.34119212000002</v>
      </c>
      <c r="AB168" s="246"/>
      <c r="AC168" s="246">
        <f t="shared" si="6"/>
        <v>178.34</v>
      </c>
      <c r="AD168" s="246"/>
    </row>
    <row r="169" spans="1:30" ht="32.1" customHeight="1">
      <c r="A169" s="246">
        <v>3</v>
      </c>
      <c r="B169" s="246" t="s">
        <v>696</v>
      </c>
      <c r="C169" s="246" t="s">
        <v>795</v>
      </c>
      <c r="D169" s="244" t="s">
        <v>719</v>
      </c>
      <c r="E169" s="268">
        <v>5180</v>
      </c>
      <c r="F169" s="273" t="s">
        <v>712</v>
      </c>
      <c r="G169" s="270">
        <v>30.3</v>
      </c>
      <c r="H169" s="273" t="s">
        <v>721</v>
      </c>
      <c r="I169" s="275">
        <v>1000</v>
      </c>
      <c r="J169" s="269"/>
      <c r="K169" s="269"/>
      <c r="L169" s="269"/>
      <c r="M169" s="269"/>
      <c r="N169" s="269"/>
      <c r="O169" s="269"/>
      <c r="P169" s="269"/>
      <c r="Q169" s="269"/>
      <c r="R169" s="269"/>
      <c r="S169" s="269"/>
      <c r="T169" s="269"/>
      <c r="U169" s="269"/>
      <c r="V169" s="269"/>
      <c r="W169" s="269"/>
      <c r="X169" s="273" t="s">
        <v>720</v>
      </c>
      <c r="Y169" s="271">
        <f t="shared" ref="Y169:Y176" si="10">+E169*G169/I169</f>
        <v>156.95400000000001</v>
      </c>
      <c r="Z169" s="246">
        <v>1</v>
      </c>
      <c r="AA169" s="246">
        <f t="shared" si="7"/>
        <v>156.95400000000001</v>
      </c>
      <c r="AB169" s="246"/>
      <c r="AC169" s="246">
        <f t="shared" si="6"/>
        <v>156.94999999999999</v>
      </c>
      <c r="AD169" s="246"/>
    </row>
    <row r="170" spans="1:30" ht="32.1" customHeight="1">
      <c r="A170" s="246">
        <v>4</v>
      </c>
      <c r="B170" s="246" t="s">
        <v>704</v>
      </c>
      <c r="C170" s="246" t="s">
        <v>797</v>
      </c>
      <c r="D170" s="244" t="s">
        <v>719</v>
      </c>
      <c r="E170" s="268">
        <v>2738</v>
      </c>
      <c r="F170" s="273" t="s">
        <v>712</v>
      </c>
      <c r="G170" s="270">
        <v>19.100000000000001</v>
      </c>
      <c r="H170" s="273" t="s">
        <v>721</v>
      </c>
      <c r="I170" s="275">
        <v>1000</v>
      </c>
      <c r="J170" s="269"/>
      <c r="K170" s="269"/>
      <c r="L170" s="269"/>
      <c r="M170" s="269"/>
      <c r="N170" s="269"/>
      <c r="O170" s="269"/>
      <c r="P170" s="269"/>
      <c r="Q170" s="269"/>
      <c r="R170" s="269"/>
      <c r="S170" s="269"/>
      <c r="T170" s="269"/>
      <c r="U170" s="269"/>
      <c r="V170" s="269"/>
      <c r="W170" s="269"/>
      <c r="X170" s="273" t="s">
        <v>720</v>
      </c>
      <c r="Y170" s="271">
        <f t="shared" si="10"/>
        <v>52.2958</v>
      </c>
      <c r="Z170" s="246">
        <v>1</v>
      </c>
      <c r="AA170" s="246">
        <f t="shared" si="7"/>
        <v>52.2958</v>
      </c>
      <c r="AB170" s="246"/>
      <c r="AC170" s="246">
        <f t="shared" si="6"/>
        <v>52.29</v>
      </c>
      <c r="AD170" s="246"/>
    </row>
    <row r="171" spans="1:30" ht="32.1" customHeight="1">
      <c r="A171" s="246">
        <v>5</v>
      </c>
      <c r="B171" s="246" t="s">
        <v>704</v>
      </c>
      <c r="C171" s="246" t="s">
        <v>797</v>
      </c>
      <c r="D171" s="244" t="s">
        <v>719</v>
      </c>
      <c r="E171" s="268">
        <v>4291.3</v>
      </c>
      <c r="F171" s="273" t="s">
        <v>712</v>
      </c>
      <c r="G171" s="270">
        <v>19.100000000000001</v>
      </c>
      <c r="H171" s="273" t="s">
        <v>721</v>
      </c>
      <c r="I171" s="275">
        <v>1000</v>
      </c>
      <c r="J171" s="269"/>
      <c r="K171" s="269"/>
      <c r="L171" s="269"/>
      <c r="M171" s="269"/>
      <c r="N171" s="269"/>
      <c r="O171" s="269"/>
      <c r="P171" s="269"/>
      <c r="Q171" s="269"/>
      <c r="R171" s="269"/>
      <c r="S171" s="269"/>
      <c r="T171" s="269"/>
      <c r="U171" s="269"/>
      <c r="V171" s="269"/>
      <c r="W171" s="269"/>
      <c r="X171" s="273" t="s">
        <v>720</v>
      </c>
      <c r="Y171" s="271">
        <f t="shared" si="10"/>
        <v>81.963830000000016</v>
      </c>
      <c r="Z171" s="246">
        <v>1</v>
      </c>
      <c r="AA171" s="246">
        <f t="shared" si="7"/>
        <v>81.963830000000016</v>
      </c>
      <c r="AB171" s="246"/>
      <c r="AC171" s="246">
        <f t="shared" si="6"/>
        <v>81.96</v>
      </c>
      <c r="AD171" s="246"/>
    </row>
    <row r="172" spans="1:30" ht="32.1" customHeight="1">
      <c r="A172" s="246">
        <v>6</v>
      </c>
      <c r="B172" s="246" t="s">
        <v>704</v>
      </c>
      <c r="C172" s="246" t="s">
        <v>797</v>
      </c>
      <c r="D172" s="244" t="s">
        <v>719</v>
      </c>
      <c r="E172" s="268">
        <v>3451</v>
      </c>
      <c r="F172" s="273" t="s">
        <v>712</v>
      </c>
      <c r="G172" s="270">
        <v>19.100000000000001</v>
      </c>
      <c r="H172" s="273" t="s">
        <v>721</v>
      </c>
      <c r="I172" s="275">
        <v>1000</v>
      </c>
      <c r="J172" s="269"/>
      <c r="K172" s="269"/>
      <c r="L172" s="269"/>
      <c r="M172" s="269"/>
      <c r="N172" s="269"/>
      <c r="O172" s="269"/>
      <c r="P172" s="269"/>
      <c r="Q172" s="269"/>
      <c r="R172" s="269"/>
      <c r="S172" s="269"/>
      <c r="T172" s="269"/>
      <c r="U172" s="269"/>
      <c r="V172" s="269"/>
      <c r="W172" s="269"/>
      <c r="X172" s="273" t="s">
        <v>720</v>
      </c>
      <c r="Y172" s="271">
        <f t="shared" si="10"/>
        <v>65.914100000000005</v>
      </c>
      <c r="Z172" s="246">
        <v>1</v>
      </c>
      <c r="AA172" s="246">
        <f t="shared" si="7"/>
        <v>65.914100000000005</v>
      </c>
      <c r="AB172" s="246"/>
      <c r="AC172" s="246">
        <f t="shared" si="6"/>
        <v>65.91</v>
      </c>
      <c r="AD172" s="246"/>
    </row>
    <row r="173" spans="1:30" ht="32.1" customHeight="1">
      <c r="A173" s="246">
        <v>7</v>
      </c>
      <c r="B173" s="246" t="s">
        <v>704</v>
      </c>
      <c r="C173" s="246" t="s">
        <v>797</v>
      </c>
      <c r="D173" s="244" t="s">
        <v>719</v>
      </c>
      <c r="E173" s="268">
        <v>641.4</v>
      </c>
      <c r="F173" s="273" t="s">
        <v>712</v>
      </c>
      <c r="G173" s="270">
        <v>19.100000000000001</v>
      </c>
      <c r="H173" s="273" t="s">
        <v>721</v>
      </c>
      <c r="I173" s="275">
        <v>1000</v>
      </c>
      <c r="J173" s="269"/>
      <c r="K173" s="269"/>
      <c r="L173" s="269"/>
      <c r="M173" s="269"/>
      <c r="N173" s="269"/>
      <c r="O173" s="269"/>
      <c r="P173" s="269"/>
      <c r="Q173" s="269"/>
      <c r="R173" s="269"/>
      <c r="S173" s="269"/>
      <c r="T173" s="269"/>
      <c r="U173" s="269"/>
      <c r="V173" s="269"/>
      <c r="W173" s="269"/>
      <c r="X173" s="273" t="s">
        <v>720</v>
      </c>
      <c r="Y173" s="271">
        <f t="shared" si="10"/>
        <v>12.25074</v>
      </c>
      <c r="Z173" s="246">
        <v>4</v>
      </c>
      <c r="AA173" s="246">
        <f t="shared" si="7"/>
        <v>49.002960000000002</v>
      </c>
      <c r="AB173" s="246"/>
      <c r="AC173" s="246">
        <f t="shared" si="6"/>
        <v>49</v>
      </c>
      <c r="AD173" s="246"/>
    </row>
    <row r="174" spans="1:30" ht="32.1" customHeight="1">
      <c r="A174" s="246">
        <v>8</v>
      </c>
      <c r="B174" s="246" t="s">
        <v>704</v>
      </c>
      <c r="C174" s="246" t="s">
        <v>797</v>
      </c>
      <c r="D174" s="244" t="s">
        <v>719</v>
      </c>
      <c r="E174" s="268">
        <v>547.29999999999995</v>
      </c>
      <c r="F174" s="273" t="s">
        <v>712</v>
      </c>
      <c r="G174" s="270">
        <v>19.100000000000001</v>
      </c>
      <c r="H174" s="273" t="s">
        <v>721</v>
      </c>
      <c r="I174" s="275">
        <v>1000</v>
      </c>
      <c r="J174" s="269"/>
      <c r="K174" s="269"/>
      <c r="L174" s="269"/>
      <c r="M174" s="269"/>
      <c r="N174" s="269"/>
      <c r="O174" s="269"/>
      <c r="P174" s="269"/>
      <c r="Q174" s="269"/>
      <c r="R174" s="269"/>
      <c r="S174" s="269"/>
      <c r="T174" s="269"/>
      <c r="U174" s="269"/>
      <c r="V174" s="269"/>
      <c r="W174" s="269"/>
      <c r="X174" s="273" t="s">
        <v>720</v>
      </c>
      <c r="Y174" s="271">
        <f t="shared" si="10"/>
        <v>10.453430000000001</v>
      </c>
      <c r="Z174" s="246">
        <v>4</v>
      </c>
      <c r="AA174" s="246">
        <f t="shared" si="7"/>
        <v>41.813720000000004</v>
      </c>
      <c r="AB174" s="246"/>
      <c r="AC174" s="246">
        <f t="shared" si="6"/>
        <v>41.81</v>
      </c>
      <c r="AD174" s="246"/>
    </row>
    <row r="175" spans="1:30" ht="32.1" customHeight="1">
      <c r="A175" s="246">
        <v>9</v>
      </c>
      <c r="B175" s="246" t="s">
        <v>704</v>
      </c>
      <c r="C175" s="246" t="s">
        <v>797</v>
      </c>
      <c r="D175" s="244" t="s">
        <v>719</v>
      </c>
      <c r="E175" s="268">
        <v>562.29999999999995</v>
      </c>
      <c r="F175" s="273" t="s">
        <v>712</v>
      </c>
      <c r="G175" s="270">
        <v>19.100000000000001</v>
      </c>
      <c r="H175" s="273" t="s">
        <v>721</v>
      </c>
      <c r="I175" s="275">
        <v>1000</v>
      </c>
      <c r="J175" s="269"/>
      <c r="K175" s="269"/>
      <c r="L175" s="269"/>
      <c r="M175" s="269"/>
      <c r="N175" s="269"/>
      <c r="O175" s="269"/>
      <c r="P175" s="269"/>
      <c r="Q175" s="269"/>
      <c r="R175" s="269"/>
      <c r="S175" s="269"/>
      <c r="T175" s="269"/>
      <c r="U175" s="269"/>
      <c r="V175" s="269"/>
      <c r="W175" s="269"/>
      <c r="X175" s="273" t="s">
        <v>720</v>
      </c>
      <c r="Y175" s="271">
        <f t="shared" si="10"/>
        <v>10.739930000000001</v>
      </c>
      <c r="Z175" s="246">
        <v>2</v>
      </c>
      <c r="AA175" s="246">
        <f t="shared" si="7"/>
        <v>21.479860000000002</v>
      </c>
      <c r="AB175" s="246"/>
      <c r="AC175" s="246">
        <f t="shared" si="6"/>
        <v>21.47</v>
      </c>
      <c r="AD175" s="246"/>
    </row>
    <row r="176" spans="1:30" ht="32.1" customHeight="1">
      <c r="A176" s="246">
        <v>10</v>
      </c>
      <c r="B176" s="246" t="s">
        <v>704</v>
      </c>
      <c r="C176" s="246" t="s">
        <v>797</v>
      </c>
      <c r="D176" s="244" t="s">
        <v>719</v>
      </c>
      <c r="E176" s="268">
        <v>500</v>
      </c>
      <c r="F176" s="273" t="s">
        <v>712</v>
      </c>
      <c r="G176" s="270">
        <v>19.100000000000001</v>
      </c>
      <c r="H176" s="273" t="s">
        <v>721</v>
      </c>
      <c r="I176" s="275">
        <v>1000</v>
      </c>
      <c r="J176" s="269"/>
      <c r="K176" s="269"/>
      <c r="L176" s="269"/>
      <c r="M176" s="269"/>
      <c r="N176" s="269"/>
      <c r="O176" s="269"/>
      <c r="P176" s="269"/>
      <c r="Q176" s="269"/>
      <c r="R176" s="269"/>
      <c r="S176" s="269"/>
      <c r="T176" s="269"/>
      <c r="U176" s="269"/>
      <c r="V176" s="269"/>
      <c r="W176" s="269"/>
      <c r="X176" s="273" t="s">
        <v>720</v>
      </c>
      <c r="Y176" s="271">
        <f t="shared" si="10"/>
        <v>9.5500000000000007</v>
      </c>
      <c r="Z176" s="246">
        <v>2</v>
      </c>
      <c r="AA176" s="246">
        <f t="shared" si="7"/>
        <v>19.100000000000001</v>
      </c>
      <c r="AB176" s="246"/>
      <c r="AC176" s="246">
        <f t="shared" si="6"/>
        <v>19.100000000000001</v>
      </c>
      <c r="AD176" s="246"/>
    </row>
    <row r="177" spans="1:30" ht="32.1" customHeight="1">
      <c r="A177" s="246">
        <v>11</v>
      </c>
      <c r="B177" s="246" t="s">
        <v>698</v>
      </c>
      <c r="C177" s="246" t="s">
        <v>697</v>
      </c>
      <c r="D177" s="244" t="s">
        <v>719</v>
      </c>
      <c r="E177" s="268">
        <v>800</v>
      </c>
      <c r="F177" s="273" t="s">
        <v>712</v>
      </c>
      <c r="G177" s="270">
        <v>1151.2</v>
      </c>
      <c r="H177" s="273" t="s">
        <v>712</v>
      </c>
      <c r="I177" s="269">
        <v>9</v>
      </c>
      <c r="J177" s="273" t="s">
        <v>712</v>
      </c>
      <c r="K177" s="274">
        <v>7.8499999999999993E-3</v>
      </c>
      <c r="L177" s="273" t="s">
        <v>721</v>
      </c>
      <c r="M177" s="275">
        <v>1000</v>
      </c>
      <c r="N177" s="269"/>
      <c r="O177" s="269"/>
      <c r="P177" s="269"/>
      <c r="Q177" s="269"/>
      <c r="R177" s="269"/>
      <c r="S177" s="269"/>
      <c r="T177" s="269"/>
      <c r="U177" s="269"/>
      <c r="V177" s="269"/>
      <c r="W177" s="269"/>
      <c r="X177" s="273" t="s">
        <v>720</v>
      </c>
      <c r="Y177" s="272">
        <f t="shared" ref="Y177:Y185" si="11">+E177*G177*I177*K177/M177</f>
        <v>65.065823999999992</v>
      </c>
      <c r="Z177" s="246">
        <v>2</v>
      </c>
      <c r="AA177" s="246">
        <f t="shared" si="7"/>
        <v>130.13164799999998</v>
      </c>
      <c r="AB177" s="246"/>
      <c r="AC177" s="246">
        <f t="shared" si="6"/>
        <v>130.13</v>
      </c>
      <c r="AD177" s="246"/>
    </row>
    <row r="178" spans="1:30" ht="32.1" customHeight="1">
      <c r="A178" s="246">
        <v>12</v>
      </c>
      <c r="B178" s="246" t="s">
        <v>698</v>
      </c>
      <c r="C178" s="246" t="s">
        <v>697</v>
      </c>
      <c r="D178" s="244" t="s">
        <v>719</v>
      </c>
      <c r="E178" s="268">
        <v>800</v>
      </c>
      <c r="F178" s="273" t="s">
        <v>712</v>
      </c>
      <c r="G178" s="270">
        <v>1151.2</v>
      </c>
      <c r="H178" s="273" t="s">
        <v>712</v>
      </c>
      <c r="I178" s="269">
        <v>9</v>
      </c>
      <c r="J178" s="273" t="s">
        <v>712</v>
      </c>
      <c r="K178" s="274">
        <v>7.8499999999999993E-3</v>
      </c>
      <c r="L178" s="273" t="s">
        <v>721</v>
      </c>
      <c r="M178" s="275">
        <v>1000</v>
      </c>
      <c r="N178" s="269"/>
      <c r="O178" s="269"/>
      <c r="P178" s="269"/>
      <c r="Q178" s="269"/>
      <c r="R178" s="269"/>
      <c r="S178" s="269"/>
      <c r="T178" s="269"/>
      <c r="U178" s="269"/>
      <c r="V178" s="269"/>
      <c r="W178" s="269"/>
      <c r="X178" s="273" t="s">
        <v>720</v>
      </c>
      <c r="Y178" s="272">
        <f t="shared" si="11"/>
        <v>65.065823999999992</v>
      </c>
      <c r="Z178" s="246">
        <v>3</v>
      </c>
      <c r="AA178" s="246">
        <f t="shared" si="7"/>
        <v>195.19747199999998</v>
      </c>
      <c r="AB178" s="246"/>
      <c r="AC178" s="246">
        <f t="shared" si="6"/>
        <v>195.19</v>
      </c>
      <c r="AD178" s="246"/>
    </row>
    <row r="179" spans="1:30" ht="32.1" customHeight="1">
      <c r="A179" s="246">
        <v>13</v>
      </c>
      <c r="B179" s="246" t="s">
        <v>698</v>
      </c>
      <c r="C179" s="246" t="s">
        <v>697</v>
      </c>
      <c r="D179" s="244" t="s">
        <v>719</v>
      </c>
      <c r="E179" s="268">
        <v>732</v>
      </c>
      <c r="F179" s="273" t="s">
        <v>712</v>
      </c>
      <c r="G179" s="270">
        <v>1052.2</v>
      </c>
      <c r="H179" s="273" t="s">
        <v>712</v>
      </c>
      <c r="I179" s="269">
        <v>9</v>
      </c>
      <c r="J179" s="273" t="s">
        <v>712</v>
      </c>
      <c r="K179" s="274">
        <v>7.8499999999999993E-3</v>
      </c>
      <c r="L179" s="273" t="s">
        <v>721</v>
      </c>
      <c r="M179" s="275">
        <v>1000</v>
      </c>
      <c r="N179" s="269"/>
      <c r="O179" s="269"/>
      <c r="P179" s="269"/>
      <c r="Q179" s="269"/>
      <c r="R179" s="269"/>
      <c r="S179" s="269"/>
      <c r="T179" s="269"/>
      <c r="U179" s="269"/>
      <c r="V179" s="269"/>
      <c r="W179" s="269"/>
      <c r="X179" s="273" t="s">
        <v>720</v>
      </c>
      <c r="Y179" s="272">
        <f t="shared" si="11"/>
        <v>54.415364759999996</v>
      </c>
      <c r="Z179" s="246">
        <v>2</v>
      </c>
      <c r="AA179" s="246">
        <f t="shared" si="7"/>
        <v>108.83072951999999</v>
      </c>
      <c r="AB179" s="246"/>
      <c r="AC179" s="246">
        <f t="shared" si="6"/>
        <v>108.83</v>
      </c>
      <c r="AD179" s="246"/>
    </row>
    <row r="180" spans="1:30" ht="32.1" customHeight="1">
      <c r="A180" s="246">
        <v>14</v>
      </c>
      <c r="B180" s="246" t="s">
        <v>698</v>
      </c>
      <c r="C180" s="246" t="s">
        <v>697</v>
      </c>
      <c r="D180" s="244" t="s">
        <v>719</v>
      </c>
      <c r="E180" s="268">
        <v>399</v>
      </c>
      <c r="F180" s="273" t="s">
        <v>712</v>
      </c>
      <c r="G180" s="270">
        <v>619.70000000000005</v>
      </c>
      <c r="H180" s="273" t="s">
        <v>712</v>
      </c>
      <c r="I180" s="269">
        <v>9</v>
      </c>
      <c r="J180" s="273" t="s">
        <v>712</v>
      </c>
      <c r="K180" s="274">
        <v>7.8499999999999993E-3</v>
      </c>
      <c r="L180" s="273" t="s">
        <v>721</v>
      </c>
      <c r="M180" s="275">
        <v>1000</v>
      </c>
      <c r="N180" s="269"/>
      <c r="O180" s="269"/>
      <c r="P180" s="269"/>
      <c r="Q180" s="269"/>
      <c r="R180" s="269"/>
      <c r="S180" s="269"/>
      <c r="T180" s="269"/>
      <c r="U180" s="269"/>
      <c r="V180" s="269"/>
      <c r="W180" s="269"/>
      <c r="X180" s="273" t="s">
        <v>720</v>
      </c>
      <c r="Y180" s="272">
        <f t="shared" si="11"/>
        <v>17.468940194999998</v>
      </c>
      <c r="Z180" s="246">
        <v>2</v>
      </c>
      <c r="AA180" s="246">
        <f t="shared" si="7"/>
        <v>34.937880389999997</v>
      </c>
      <c r="AB180" s="246"/>
      <c r="AC180" s="246">
        <f t="shared" si="6"/>
        <v>34.93</v>
      </c>
      <c r="AD180" s="246"/>
    </row>
    <row r="181" spans="1:30" ht="32.1" customHeight="1">
      <c r="A181" s="246">
        <v>15</v>
      </c>
      <c r="B181" s="246" t="s">
        <v>698</v>
      </c>
      <c r="C181" s="246" t="s">
        <v>697</v>
      </c>
      <c r="D181" s="244" t="s">
        <v>719</v>
      </c>
      <c r="E181" s="268">
        <v>700</v>
      </c>
      <c r="F181" s="273" t="s">
        <v>712</v>
      </c>
      <c r="G181" s="270">
        <v>1052.2</v>
      </c>
      <c r="H181" s="273" t="s">
        <v>712</v>
      </c>
      <c r="I181" s="269">
        <v>9</v>
      </c>
      <c r="J181" s="273" t="s">
        <v>712</v>
      </c>
      <c r="K181" s="274">
        <v>7.8499999999999993E-3</v>
      </c>
      <c r="L181" s="273" t="s">
        <v>721</v>
      </c>
      <c r="M181" s="275">
        <v>1000</v>
      </c>
      <c r="N181" s="269"/>
      <c r="O181" s="269"/>
      <c r="P181" s="269"/>
      <c r="Q181" s="269"/>
      <c r="R181" s="269"/>
      <c r="S181" s="269"/>
      <c r="T181" s="269"/>
      <c r="U181" s="269"/>
      <c r="V181" s="269"/>
      <c r="W181" s="269"/>
      <c r="X181" s="273" t="s">
        <v>720</v>
      </c>
      <c r="Y181" s="272">
        <f t="shared" si="11"/>
        <v>52.036550999999989</v>
      </c>
      <c r="Z181" s="246">
        <v>2</v>
      </c>
      <c r="AA181" s="246">
        <f t="shared" si="7"/>
        <v>104.07310199999998</v>
      </c>
      <c r="AB181" s="246"/>
      <c r="AC181" s="246">
        <f t="shared" si="6"/>
        <v>104.07</v>
      </c>
      <c r="AD181" s="246"/>
    </row>
    <row r="182" spans="1:30" ht="32.1" customHeight="1">
      <c r="A182" s="246">
        <v>16</v>
      </c>
      <c r="B182" s="246" t="s">
        <v>698</v>
      </c>
      <c r="C182" s="246" t="s">
        <v>697</v>
      </c>
      <c r="D182" s="244" t="s">
        <v>719</v>
      </c>
      <c r="E182" s="268">
        <v>418</v>
      </c>
      <c r="F182" s="273" t="s">
        <v>712</v>
      </c>
      <c r="G182" s="270">
        <v>1052.2</v>
      </c>
      <c r="H182" s="273" t="s">
        <v>712</v>
      </c>
      <c r="I182" s="269">
        <v>9</v>
      </c>
      <c r="J182" s="273" t="s">
        <v>712</v>
      </c>
      <c r="K182" s="274">
        <v>7.8499999999999993E-3</v>
      </c>
      <c r="L182" s="273" t="s">
        <v>721</v>
      </c>
      <c r="M182" s="275">
        <v>1000</v>
      </c>
      <c r="N182" s="269"/>
      <c r="O182" s="269"/>
      <c r="P182" s="269"/>
      <c r="Q182" s="269"/>
      <c r="R182" s="269"/>
      <c r="S182" s="269"/>
      <c r="T182" s="269"/>
      <c r="U182" s="269"/>
      <c r="V182" s="269"/>
      <c r="W182" s="269"/>
      <c r="X182" s="273" t="s">
        <v>720</v>
      </c>
      <c r="Y182" s="272">
        <f t="shared" si="11"/>
        <v>31.073254739999999</v>
      </c>
      <c r="Z182" s="246">
        <v>1</v>
      </c>
      <c r="AA182" s="246">
        <f t="shared" si="7"/>
        <v>31.073254739999999</v>
      </c>
      <c r="AB182" s="246"/>
      <c r="AC182" s="246">
        <f t="shared" si="6"/>
        <v>31.07</v>
      </c>
      <c r="AD182" s="246"/>
    </row>
    <row r="183" spans="1:30" ht="32.1" customHeight="1">
      <c r="A183" s="246">
        <v>17</v>
      </c>
      <c r="B183" s="246" t="s">
        <v>698</v>
      </c>
      <c r="C183" s="246" t="s">
        <v>697</v>
      </c>
      <c r="D183" s="244" t="s">
        <v>719</v>
      </c>
      <c r="E183" s="268">
        <v>3012</v>
      </c>
      <c r="F183" s="273" t="s">
        <v>712</v>
      </c>
      <c r="G183" s="270">
        <v>100</v>
      </c>
      <c r="H183" s="273" t="s">
        <v>712</v>
      </c>
      <c r="I183" s="269">
        <v>20</v>
      </c>
      <c r="J183" s="273" t="s">
        <v>712</v>
      </c>
      <c r="K183" s="274">
        <v>7.8499999999999993E-3</v>
      </c>
      <c r="L183" s="273" t="s">
        <v>721</v>
      </c>
      <c r="M183" s="275">
        <v>1000</v>
      </c>
      <c r="N183" s="269"/>
      <c r="O183" s="269"/>
      <c r="P183" s="269"/>
      <c r="Q183" s="269"/>
      <c r="R183" s="269"/>
      <c r="S183" s="269"/>
      <c r="T183" s="269"/>
      <c r="U183" s="269"/>
      <c r="V183" s="269"/>
      <c r="W183" s="269"/>
      <c r="X183" s="273" t="s">
        <v>720</v>
      </c>
      <c r="Y183" s="272">
        <f t="shared" si="11"/>
        <v>47.288399999999996</v>
      </c>
      <c r="Z183" s="246">
        <v>1</v>
      </c>
      <c r="AA183" s="246">
        <f t="shared" si="7"/>
        <v>47.288399999999996</v>
      </c>
      <c r="AB183" s="246"/>
      <c r="AC183" s="246">
        <f t="shared" si="6"/>
        <v>47.28</v>
      </c>
      <c r="AD183" s="246"/>
    </row>
    <row r="184" spans="1:30" ht="32.1" customHeight="1">
      <c r="A184" s="246">
        <v>18</v>
      </c>
      <c r="B184" s="246" t="s">
        <v>698</v>
      </c>
      <c r="C184" s="246" t="s">
        <v>816</v>
      </c>
      <c r="D184" s="244" t="s">
        <v>719</v>
      </c>
      <c r="E184" s="268">
        <v>132</v>
      </c>
      <c r="F184" s="273" t="s">
        <v>712</v>
      </c>
      <c r="G184" s="270">
        <v>190.3</v>
      </c>
      <c r="H184" s="273" t="s">
        <v>712</v>
      </c>
      <c r="I184" s="269">
        <v>20</v>
      </c>
      <c r="J184" s="273" t="s">
        <v>712</v>
      </c>
      <c r="K184" s="274">
        <v>7.8499999999999993E-3</v>
      </c>
      <c r="L184" s="273" t="s">
        <v>721</v>
      </c>
      <c r="M184" s="275">
        <v>1000</v>
      </c>
      <c r="N184" s="269"/>
      <c r="O184" s="269"/>
      <c r="P184" s="269"/>
      <c r="Q184" s="269"/>
      <c r="R184" s="269"/>
      <c r="S184" s="269"/>
      <c r="T184" s="269"/>
      <c r="U184" s="269"/>
      <c r="V184" s="269"/>
      <c r="W184" s="269"/>
      <c r="X184" s="273" t="s">
        <v>720</v>
      </c>
      <c r="Y184" s="272">
        <f t="shared" si="11"/>
        <v>3.9437772</v>
      </c>
      <c r="Z184" s="246">
        <v>9</v>
      </c>
      <c r="AA184" s="246">
        <f t="shared" si="7"/>
        <v>35.493994800000003</v>
      </c>
      <c r="AB184" s="246"/>
      <c r="AC184" s="246">
        <f t="shared" si="6"/>
        <v>35.49</v>
      </c>
      <c r="AD184" s="246"/>
    </row>
    <row r="185" spans="1:30" ht="32.1" customHeight="1">
      <c r="A185" s="246">
        <v>19</v>
      </c>
      <c r="B185" s="246" t="s">
        <v>698</v>
      </c>
      <c r="C185" s="246" t="s">
        <v>697</v>
      </c>
      <c r="D185" s="244" t="s">
        <v>719</v>
      </c>
      <c r="E185" s="268">
        <v>300</v>
      </c>
      <c r="F185" s="273" t="s">
        <v>712</v>
      </c>
      <c r="G185" s="270">
        <v>140</v>
      </c>
      <c r="H185" s="273" t="s">
        <v>712</v>
      </c>
      <c r="I185" s="269">
        <v>20</v>
      </c>
      <c r="J185" s="273" t="s">
        <v>712</v>
      </c>
      <c r="K185" s="274">
        <v>7.8499999999999993E-3</v>
      </c>
      <c r="L185" s="273" t="s">
        <v>721</v>
      </c>
      <c r="M185" s="275">
        <v>1000</v>
      </c>
      <c r="N185" s="269"/>
      <c r="O185" s="269"/>
      <c r="P185" s="269"/>
      <c r="Q185" s="269"/>
      <c r="R185" s="269"/>
      <c r="S185" s="269"/>
      <c r="T185" s="269"/>
      <c r="U185" s="269"/>
      <c r="V185" s="269"/>
      <c r="W185" s="269"/>
      <c r="X185" s="273" t="s">
        <v>720</v>
      </c>
      <c r="Y185" s="272">
        <f t="shared" si="11"/>
        <v>6.5939999999999994</v>
      </c>
      <c r="Z185" s="246">
        <v>3</v>
      </c>
      <c r="AA185" s="246">
        <f t="shared" si="7"/>
        <v>19.781999999999996</v>
      </c>
      <c r="AB185" s="246"/>
      <c r="AC185" s="246">
        <f t="shared" si="6"/>
        <v>19.78</v>
      </c>
      <c r="AD185" s="246"/>
    </row>
    <row r="186" spans="1:30" ht="30.2" customHeight="1">
      <c r="A186" s="247" t="s">
        <v>889</v>
      </c>
      <c r="B186" s="246"/>
      <c r="C186" s="246"/>
      <c r="D186" s="244"/>
      <c r="E186" s="268"/>
      <c r="F186" s="269"/>
      <c r="G186" s="270"/>
      <c r="H186" s="269"/>
      <c r="I186" s="269"/>
      <c r="J186" s="269"/>
      <c r="K186" s="269"/>
      <c r="L186" s="269"/>
      <c r="M186" s="269"/>
      <c r="N186" s="269"/>
      <c r="O186" s="269"/>
      <c r="P186" s="269"/>
      <c r="Q186" s="269"/>
      <c r="R186" s="269"/>
      <c r="S186" s="269"/>
      <c r="T186" s="269"/>
      <c r="U186" s="269"/>
      <c r="V186" s="269"/>
      <c r="W186" s="269"/>
      <c r="X186" s="269"/>
      <c r="Y186" s="271"/>
      <c r="Z186" s="246"/>
      <c r="AA186" s="246"/>
      <c r="AB186" s="246"/>
      <c r="AC186" s="246"/>
      <c r="AD186" s="246"/>
    </row>
    <row r="187" spans="1:30" ht="30.2" customHeight="1">
      <c r="A187" s="246">
        <v>1</v>
      </c>
      <c r="B187" s="246" t="s">
        <v>698</v>
      </c>
      <c r="C187" s="246" t="s">
        <v>697</v>
      </c>
      <c r="D187" s="244" t="s">
        <v>719</v>
      </c>
      <c r="E187" s="268">
        <v>5000</v>
      </c>
      <c r="F187" s="273" t="s">
        <v>712</v>
      </c>
      <c r="G187" s="270">
        <v>1593.5</v>
      </c>
      <c r="H187" s="273" t="s">
        <v>712</v>
      </c>
      <c r="I187" s="269">
        <v>6</v>
      </c>
      <c r="J187" s="273" t="s">
        <v>712</v>
      </c>
      <c r="K187" s="274">
        <v>7.8499999999999993E-3</v>
      </c>
      <c r="L187" s="273" t="s">
        <v>721</v>
      </c>
      <c r="M187" s="275">
        <v>1000</v>
      </c>
      <c r="N187" s="269"/>
      <c r="O187" s="269"/>
      <c r="P187" s="269"/>
      <c r="Q187" s="269"/>
      <c r="R187" s="269"/>
      <c r="S187" s="269"/>
      <c r="T187" s="269"/>
      <c r="U187" s="269"/>
      <c r="V187" s="269"/>
      <c r="W187" s="269"/>
      <c r="X187" s="273" t="s">
        <v>720</v>
      </c>
      <c r="Y187" s="272">
        <f>+E187*G187*I187*K187/M187</f>
        <v>375.26924999999994</v>
      </c>
      <c r="Z187" s="246">
        <v>2</v>
      </c>
      <c r="AA187" s="246">
        <f t="shared" si="7"/>
        <v>750.53849999999989</v>
      </c>
      <c r="AB187" s="246"/>
      <c r="AC187" s="246">
        <f t="shared" si="6"/>
        <v>750.53</v>
      </c>
      <c r="AD187" s="246"/>
    </row>
    <row r="188" spans="1:30" ht="30.2" customHeight="1">
      <c r="A188" s="246">
        <v>2</v>
      </c>
      <c r="B188" s="246" t="s">
        <v>698</v>
      </c>
      <c r="C188" s="246" t="s">
        <v>697</v>
      </c>
      <c r="D188" s="244" t="s">
        <v>719</v>
      </c>
      <c r="E188" s="268">
        <v>3013.1</v>
      </c>
      <c r="F188" s="273" t="s">
        <v>712</v>
      </c>
      <c r="G188" s="270">
        <v>482.6</v>
      </c>
      <c r="H188" s="273" t="s">
        <v>712</v>
      </c>
      <c r="I188" s="269">
        <v>6</v>
      </c>
      <c r="J188" s="273" t="s">
        <v>712</v>
      </c>
      <c r="K188" s="274">
        <v>7.8499999999999993E-3</v>
      </c>
      <c r="L188" s="273" t="s">
        <v>721</v>
      </c>
      <c r="M188" s="275">
        <v>1000</v>
      </c>
      <c r="N188" s="269"/>
      <c r="O188" s="269"/>
      <c r="P188" s="269"/>
      <c r="Q188" s="269"/>
      <c r="R188" s="269"/>
      <c r="S188" s="269"/>
      <c r="T188" s="269"/>
      <c r="U188" s="269"/>
      <c r="V188" s="269"/>
      <c r="W188" s="269"/>
      <c r="X188" s="273" t="s">
        <v>720</v>
      </c>
      <c r="Y188" s="272">
        <f>+E188*G188*I188*K188/M188</f>
        <v>68.489149025999978</v>
      </c>
      <c r="Z188" s="246">
        <v>2</v>
      </c>
      <c r="AA188" s="246">
        <f t="shared" si="7"/>
        <v>136.97829805199996</v>
      </c>
      <c r="AB188" s="246"/>
      <c r="AC188" s="246">
        <f t="shared" si="6"/>
        <v>136.97</v>
      </c>
      <c r="AD188" s="246"/>
    </row>
    <row r="189" spans="1:30" ht="30.2" customHeight="1">
      <c r="A189" s="246">
        <v>3</v>
      </c>
      <c r="B189" s="246" t="s">
        <v>696</v>
      </c>
      <c r="C189" s="246" t="s">
        <v>795</v>
      </c>
      <c r="D189" s="244" t="s">
        <v>719</v>
      </c>
      <c r="E189" s="268">
        <v>5000</v>
      </c>
      <c r="F189" s="273" t="s">
        <v>712</v>
      </c>
      <c r="G189" s="270">
        <v>30.3</v>
      </c>
      <c r="H189" s="273" t="s">
        <v>721</v>
      </c>
      <c r="I189" s="275">
        <v>1000</v>
      </c>
      <c r="J189" s="269"/>
      <c r="K189" s="269"/>
      <c r="L189" s="269"/>
      <c r="M189" s="269"/>
      <c r="N189" s="269"/>
      <c r="O189" s="269"/>
      <c r="P189" s="269"/>
      <c r="Q189" s="269"/>
      <c r="R189" s="269"/>
      <c r="S189" s="269"/>
      <c r="T189" s="269"/>
      <c r="U189" s="269"/>
      <c r="V189" s="269"/>
      <c r="W189" s="269"/>
      <c r="X189" s="273" t="s">
        <v>720</v>
      </c>
      <c r="Y189" s="271">
        <f t="shared" ref="Y189:Y195" si="12">+E189*G189/I189</f>
        <v>151.5</v>
      </c>
      <c r="Z189" s="246">
        <v>2</v>
      </c>
      <c r="AA189" s="246">
        <f t="shared" si="7"/>
        <v>303</v>
      </c>
      <c r="AB189" s="246"/>
      <c r="AC189" s="246">
        <f t="shared" si="6"/>
        <v>303</v>
      </c>
      <c r="AD189" s="246"/>
    </row>
    <row r="190" spans="1:30" ht="30.2" customHeight="1">
      <c r="A190" s="246">
        <v>4</v>
      </c>
      <c r="B190" s="246" t="s">
        <v>704</v>
      </c>
      <c r="C190" s="246" t="s">
        <v>797</v>
      </c>
      <c r="D190" s="244" t="s">
        <v>719</v>
      </c>
      <c r="E190" s="268">
        <v>4159.5</v>
      </c>
      <c r="F190" s="273" t="s">
        <v>712</v>
      </c>
      <c r="G190" s="270">
        <v>19.100000000000001</v>
      </c>
      <c r="H190" s="273" t="s">
        <v>721</v>
      </c>
      <c r="I190" s="275">
        <v>1000</v>
      </c>
      <c r="J190" s="269"/>
      <c r="K190" s="269"/>
      <c r="L190" s="269"/>
      <c r="M190" s="269"/>
      <c r="N190" s="269"/>
      <c r="O190" s="269"/>
      <c r="P190" s="269"/>
      <c r="Q190" s="269"/>
      <c r="R190" s="269"/>
      <c r="S190" s="269"/>
      <c r="T190" s="269"/>
      <c r="U190" s="269"/>
      <c r="V190" s="269"/>
      <c r="W190" s="269"/>
      <c r="X190" s="273" t="s">
        <v>720</v>
      </c>
      <c r="Y190" s="271">
        <f t="shared" si="12"/>
        <v>79.446450000000013</v>
      </c>
      <c r="Z190" s="246">
        <v>2</v>
      </c>
      <c r="AA190" s="246">
        <f t="shared" si="7"/>
        <v>158.89290000000003</v>
      </c>
      <c r="AB190" s="246"/>
      <c r="AC190" s="246">
        <f t="shared" si="6"/>
        <v>158.88999999999999</v>
      </c>
      <c r="AD190" s="246"/>
    </row>
    <row r="191" spans="1:30" ht="30.2" customHeight="1">
      <c r="A191" s="246">
        <v>5</v>
      </c>
      <c r="B191" s="246" t="s">
        <v>704</v>
      </c>
      <c r="C191" s="246" t="s">
        <v>797</v>
      </c>
      <c r="D191" s="244" t="s">
        <v>719</v>
      </c>
      <c r="E191" s="268">
        <v>3212.1</v>
      </c>
      <c r="F191" s="273" t="s">
        <v>712</v>
      </c>
      <c r="G191" s="270">
        <v>19.100000000000001</v>
      </c>
      <c r="H191" s="273" t="s">
        <v>721</v>
      </c>
      <c r="I191" s="275">
        <v>1000</v>
      </c>
      <c r="J191" s="269"/>
      <c r="K191" s="269"/>
      <c r="L191" s="269"/>
      <c r="M191" s="269"/>
      <c r="N191" s="269"/>
      <c r="O191" s="269"/>
      <c r="P191" s="269"/>
      <c r="Q191" s="269"/>
      <c r="R191" s="269"/>
      <c r="S191" s="269"/>
      <c r="T191" s="269"/>
      <c r="U191" s="269"/>
      <c r="V191" s="269"/>
      <c r="W191" s="269"/>
      <c r="X191" s="273" t="s">
        <v>720</v>
      </c>
      <c r="Y191" s="271">
        <f t="shared" si="12"/>
        <v>61.351109999999998</v>
      </c>
      <c r="Z191" s="246">
        <v>2</v>
      </c>
      <c r="AA191" s="246">
        <f t="shared" si="7"/>
        <v>122.70222</v>
      </c>
      <c r="AB191" s="246"/>
      <c r="AC191" s="246">
        <f t="shared" si="6"/>
        <v>122.7</v>
      </c>
      <c r="AD191" s="246"/>
    </row>
    <row r="192" spans="1:30" ht="30.2" customHeight="1">
      <c r="A192" s="246">
        <v>6</v>
      </c>
      <c r="B192" s="246" t="s">
        <v>704</v>
      </c>
      <c r="C192" s="246" t="s">
        <v>797</v>
      </c>
      <c r="D192" s="244" t="s">
        <v>719</v>
      </c>
      <c r="E192" s="268">
        <v>500</v>
      </c>
      <c r="F192" s="273" t="s">
        <v>712</v>
      </c>
      <c r="G192" s="270">
        <v>19.100000000000001</v>
      </c>
      <c r="H192" s="273" t="s">
        <v>721</v>
      </c>
      <c r="I192" s="275">
        <v>1000</v>
      </c>
      <c r="J192" s="269"/>
      <c r="K192" s="269"/>
      <c r="L192" s="269"/>
      <c r="M192" s="269"/>
      <c r="N192" s="269"/>
      <c r="O192" s="269"/>
      <c r="P192" s="269"/>
      <c r="Q192" s="269"/>
      <c r="R192" s="269"/>
      <c r="S192" s="269"/>
      <c r="T192" s="269"/>
      <c r="U192" s="269"/>
      <c r="V192" s="269"/>
      <c r="W192" s="269"/>
      <c r="X192" s="273" t="s">
        <v>720</v>
      </c>
      <c r="Y192" s="271">
        <f t="shared" si="12"/>
        <v>9.5500000000000007</v>
      </c>
      <c r="Z192" s="246">
        <v>8</v>
      </c>
      <c r="AA192" s="246">
        <f t="shared" si="7"/>
        <v>76.400000000000006</v>
      </c>
      <c r="AB192" s="246"/>
      <c r="AC192" s="246">
        <f t="shared" si="6"/>
        <v>76.400000000000006</v>
      </c>
      <c r="AD192" s="246"/>
    </row>
    <row r="193" spans="1:30" ht="30.2" customHeight="1">
      <c r="A193" s="246">
        <v>7</v>
      </c>
      <c r="B193" s="246" t="s">
        <v>704</v>
      </c>
      <c r="C193" s="246" t="s">
        <v>797</v>
      </c>
      <c r="D193" s="244" t="s">
        <v>719</v>
      </c>
      <c r="E193" s="268">
        <v>741.7</v>
      </c>
      <c r="F193" s="273" t="s">
        <v>712</v>
      </c>
      <c r="G193" s="270">
        <v>19.100000000000001</v>
      </c>
      <c r="H193" s="273" t="s">
        <v>721</v>
      </c>
      <c r="I193" s="275">
        <v>1000</v>
      </c>
      <c r="J193" s="269"/>
      <c r="K193" s="269"/>
      <c r="L193" s="269"/>
      <c r="M193" s="269"/>
      <c r="N193" s="269"/>
      <c r="O193" s="269"/>
      <c r="P193" s="269"/>
      <c r="Q193" s="269"/>
      <c r="R193" s="269"/>
      <c r="S193" s="269"/>
      <c r="T193" s="269"/>
      <c r="U193" s="269"/>
      <c r="V193" s="269"/>
      <c r="W193" s="269"/>
      <c r="X193" s="273" t="s">
        <v>720</v>
      </c>
      <c r="Y193" s="271">
        <f t="shared" si="12"/>
        <v>14.16647</v>
      </c>
      <c r="Z193" s="246">
        <v>8</v>
      </c>
      <c r="AA193" s="246">
        <f t="shared" si="7"/>
        <v>113.33176</v>
      </c>
      <c r="AB193" s="246"/>
      <c r="AC193" s="246">
        <f t="shared" si="6"/>
        <v>113.33</v>
      </c>
      <c r="AD193" s="246"/>
    </row>
    <row r="194" spans="1:30" ht="30.2" customHeight="1">
      <c r="A194" s="246">
        <v>8</v>
      </c>
      <c r="B194" s="246" t="s">
        <v>704</v>
      </c>
      <c r="C194" s="246" t="s">
        <v>797</v>
      </c>
      <c r="D194" s="244" t="s">
        <v>719</v>
      </c>
      <c r="E194" s="268">
        <v>325.8</v>
      </c>
      <c r="F194" s="273" t="s">
        <v>712</v>
      </c>
      <c r="G194" s="270">
        <v>19.100000000000001</v>
      </c>
      <c r="H194" s="273" t="s">
        <v>721</v>
      </c>
      <c r="I194" s="275">
        <v>1000</v>
      </c>
      <c r="J194" s="269"/>
      <c r="K194" s="269"/>
      <c r="L194" s="269"/>
      <c r="M194" s="269"/>
      <c r="N194" s="269"/>
      <c r="O194" s="269"/>
      <c r="P194" s="269"/>
      <c r="Q194" s="269"/>
      <c r="R194" s="269"/>
      <c r="S194" s="269"/>
      <c r="T194" s="269"/>
      <c r="U194" s="269"/>
      <c r="V194" s="269"/>
      <c r="W194" s="269"/>
      <c r="X194" s="273" t="s">
        <v>720</v>
      </c>
      <c r="Y194" s="271">
        <f t="shared" si="12"/>
        <v>6.2227800000000011</v>
      </c>
      <c r="Z194" s="246">
        <v>6</v>
      </c>
      <c r="AA194" s="246">
        <f t="shared" si="7"/>
        <v>37.336680000000008</v>
      </c>
      <c r="AB194" s="246"/>
      <c r="AC194" s="246">
        <f t="shared" si="6"/>
        <v>37.33</v>
      </c>
      <c r="AD194" s="246"/>
    </row>
    <row r="195" spans="1:30" ht="30.2" customHeight="1">
      <c r="A195" s="246">
        <v>9</v>
      </c>
      <c r="B195" s="246" t="s">
        <v>704</v>
      </c>
      <c r="C195" s="246" t="s">
        <v>797</v>
      </c>
      <c r="D195" s="244" t="s">
        <v>719</v>
      </c>
      <c r="E195" s="268">
        <v>475.6</v>
      </c>
      <c r="F195" s="273" t="s">
        <v>712</v>
      </c>
      <c r="G195" s="270">
        <v>19.100000000000001</v>
      </c>
      <c r="H195" s="273" t="s">
        <v>721</v>
      </c>
      <c r="I195" s="275">
        <v>1000</v>
      </c>
      <c r="J195" s="269"/>
      <c r="K195" s="269"/>
      <c r="L195" s="269"/>
      <c r="M195" s="269"/>
      <c r="N195" s="269"/>
      <c r="O195" s="269"/>
      <c r="P195" s="269"/>
      <c r="Q195" s="269"/>
      <c r="R195" s="269"/>
      <c r="S195" s="269"/>
      <c r="T195" s="269"/>
      <c r="U195" s="269"/>
      <c r="V195" s="269"/>
      <c r="W195" s="269"/>
      <c r="X195" s="273" t="s">
        <v>720</v>
      </c>
      <c r="Y195" s="271">
        <f t="shared" si="12"/>
        <v>9.0839600000000011</v>
      </c>
      <c r="Z195" s="246">
        <v>6</v>
      </c>
      <c r="AA195" s="246">
        <f t="shared" si="7"/>
        <v>54.503760000000007</v>
      </c>
      <c r="AB195" s="246"/>
      <c r="AC195" s="246">
        <f t="shared" si="6"/>
        <v>54.5</v>
      </c>
      <c r="AD195" s="246"/>
    </row>
    <row r="196" spans="1:30" ht="30.2" customHeight="1">
      <c r="A196" s="246">
        <v>10</v>
      </c>
      <c r="B196" s="246" t="s">
        <v>698</v>
      </c>
      <c r="C196" s="246" t="s">
        <v>697</v>
      </c>
      <c r="D196" s="244" t="s">
        <v>719</v>
      </c>
      <c r="E196" s="268">
        <v>392.5</v>
      </c>
      <c r="F196" s="273" t="s">
        <v>712</v>
      </c>
      <c r="G196" s="270">
        <v>467.3</v>
      </c>
      <c r="H196" s="273" t="s">
        <v>712</v>
      </c>
      <c r="I196" s="269">
        <v>9</v>
      </c>
      <c r="J196" s="273" t="s">
        <v>712</v>
      </c>
      <c r="K196" s="274">
        <v>7.8499999999999993E-3</v>
      </c>
      <c r="L196" s="273" t="s">
        <v>721</v>
      </c>
      <c r="M196" s="275">
        <v>1000</v>
      </c>
      <c r="N196" s="269"/>
      <c r="O196" s="269"/>
      <c r="P196" s="269"/>
      <c r="Q196" s="269"/>
      <c r="R196" s="269"/>
      <c r="S196" s="269"/>
      <c r="T196" s="269"/>
      <c r="U196" s="269"/>
      <c r="V196" s="269"/>
      <c r="W196" s="269"/>
      <c r="X196" s="273" t="s">
        <v>720</v>
      </c>
      <c r="Y196" s="272">
        <f t="shared" ref="Y196:Y206" si="13">+E196*G196*I196*K196/M196</f>
        <v>12.958287412499997</v>
      </c>
      <c r="Z196" s="246">
        <v>4</v>
      </c>
      <c r="AA196" s="246">
        <f t="shared" si="7"/>
        <v>51.833149649999989</v>
      </c>
      <c r="AB196" s="246"/>
      <c r="AC196" s="246">
        <f t="shared" si="6"/>
        <v>51.83</v>
      </c>
      <c r="AD196" s="246"/>
    </row>
    <row r="197" spans="1:30" ht="30.2" customHeight="1">
      <c r="A197" s="246">
        <v>11</v>
      </c>
      <c r="B197" s="246" t="s">
        <v>698</v>
      </c>
      <c r="C197" s="246" t="s">
        <v>697</v>
      </c>
      <c r="D197" s="244" t="s">
        <v>719</v>
      </c>
      <c r="E197" s="268">
        <v>800</v>
      </c>
      <c r="F197" s="273" t="s">
        <v>712</v>
      </c>
      <c r="G197" s="270">
        <v>1548.5</v>
      </c>
      <c r="H197" s="273" t="s">
        <v>712</v>
      </c>
      <c r="I197" s="269">
        <v>9</v>
      </c>
      <c r="J197" s="273" t="s">
        <v>712</v>
      </c>
      <c r="K197" s="274">
        <v>7.8499999999999993E-3</v>
      </c>
      <c r="L197" s="273" t="s">
        <v>721</v>
      </c>
      <c r="M197" s="275">
        <v>1000</v>
      </c>
      <c r="N197" s="269"/>
      <c r="O197" s="269"/>
      <c r="P197" s="269"/>
      <c r="Q197" s="269"/>
      <c r="R197" s="269"/>
      <c r="S197" s="269"/>
      <c r="T197" s="269"/>
      <c r="U197" s="269"/>
      <c r="V197" s="269"/>
      <c r="W197" s="269"/>
      <c r="X197" s="273" t="s">
        <v>720</v>
      </c>
      <c r="Y197" s="272">
        <f t="shared" si="13"/>
        <v>87.521219999999985</v>
      </c>
      <c r="Z197" s="246">
        <v>2</v>
      </c>
      <c r="AA197" s="246">
        <f t="shared" si="7"/>
        <v>175.04243999999997</v>
      </c>
      <c r="AB197" s="246"/>
      <c r="AC197" s="246">
        <f t="shared" si="6"/>
        <v>175.04</v>
      </c>
      <c r="AD197" s="246"/>
    </row>
    <row r="198" spans="1:30" ht="30.2" customHeight="1">
      <c r="A198" s="246">
        <v>12</v>
      </c>
      <c r="B198" s="246" t="s">
        <v>698</v>
      </c>
      <c r="C198" s="246" t="s">
        <v>697</v>
      </c>
      <c r="D198" s="244" t="s">
        <v>719</v>
      </c>
      <c r="E198" s="268">
        <v>800</v>
      </c>
      <c r="F198" s="273" t="s">
        <v>712</v>
      </c>
      <c r="G198" s="270">
        <v>1548.5</v>
      </c>
      <c r="H198" s="273" t="s">
        <v>712</v>
      </c>
      <c r="I198" s="269">
        <v>9</v>
      </c>
      <c r="J198" s="273" t="s">
        <v>712</v>
      </c>
      <c r="K198" s="274">
        <v>7.8499999999999993E-3</v>
      </c>
      <c r="L198" s="273" t="s">
        <v>721</v>
      </c>
      <c r="M198" s="275">
        <v>1000</v>
      </c>
      <c r="N198" s="269"/>
      <c r="O198" s="269"/>
      <c r="P198" s="269"/>
      <c r="Q198" s="269"/>
      <c r="R198" s="269"/>
      <c r="S198" s="269"/>
      <c r="T198" s="269"/>
      <c r="U198" s="269"/>
      <c r="V198" s="269"/>
      <c r="W198" s="269"/>
      <c r="X198" s="273" t="s">
        <v>720</v>
      </c>
      <c r="Y198" s="272">
        <f t="shared" si="13"/>
        <v>87.521219999999985</v>
      </c>
      <c r="Z198" s="246">
        <v>6</v>
      </c>
      <c r="AA198" s="246">
        <f t="shared" si="7"/>
        <v>525.12731999999994</v>
      </c>
      <c r="AB198" s="246"/>
      <c r="AC198" s="246">
        <f t="shared" si="6"/>
        <v>525.12</v>
      </c>
      <c r="AD198" s="246"/>
    </row>
    <row r="199" spans="1:30" ht="30.2" customHeight="1">
      <c r="A199" s="246">
        <v>13</v>
      </c>
      <c r="B199" s="246" t="s">
        <v>698</v>
      </c>
      <c r="C199" s="246" t="s">
        <v>697</v>
      </c>
      <c r="D199" s="244" t="s">
        <v>719</v>
      </c>
      <c r="E199" s="268">
        <v>800</v>
      </c>
      <c r="F199" s="273" t="s">
        <v>712</v>
      </c>
      <c r="G199" s="270">
        <v>1548.5</v>
      </c>
      <c r="H199" s="273" t="s">
        <v>712</v>
      </c>
      <c r="I199" s="269">
        <v>9</v>
      </c>
      <c r="J199" s="273" t="s">
        <v>712</v>
      </c>
      <c r="K199" s="274">
        <v>7.8499999999999993E-3</v>
      </c>
      <c r="L199" s="273" t="s">
        <v>721</v>
      </c>
      <c r="M199" s="275">
        <v>1000</v>
      </c>
      <c r="N199" s="269"/>
      <c r="O199" s="269"/>
      <c r="P199" s="269"/>
      <c r="Q199" s="269"/>
      <c r="R199" s="269"/>
      <c r="S199" s="269"/>
      <c r="T199" s="269"/>
      <c r="U199" s="269"/>
      <c r="V199" s="269"/>
      <c r="W199" s="269"/>
      <c r="X199" s="273" t="s">
        <v>720</v>
      </c>
      <c r="Y199" s="272">
        <f t="shared" si="13"/>
        <v>87.521219999999985</v>
      </c>
      <c r="Z199" s="246">
        <v>2</v>
      </c>
      <c r="AA199" s="246">
        <f t="shared" si="7"/>
        <v>175.04243999999997</v>
      </c>
      <c r="AB199" s="246"/>
      <c r="AC199" s="246">
        <f t="shared" si="6"/>
        <v>175.04</v>
      </c>
      <c r="AD199" s="246"/>
    </row>
    <row r="200" spans="1:30" ht="30.2" customHeight="1">
      <c r="A200" s="246">
        <v>14</v>
      </c>
      <c r="B200" s="246" t="s">
        <v>698</v>
      </c>
      <c r="C200" s="246" t="s">
        <v>697</v>
      </c>
      <c r="D200" s="244" t="s">
        <v>719</v>
      </c>
      <c r="E200" s="268">
        <v>811</v>
      </c>
      <c r="F200" s="273" t="s">
        <v>712</v>
      </c>
      <c r="G200" s="270">
        <v>432.4</v>
      </c>
      <c r="H200" s="273" t="s">
        <v>712</v>
      </c>
      <c r="I200" s="269">
        <v>9</v>
      </c>
      <c r="J200" s="273" t="s">
        <v>712</v>
      </c>
      <c r="K200" s="274">
        <v>7.8499999999999993E-3</v>
      </c>
      <c r="L200" s="273" t="s">
        <v>721</v>
      </c>
      <c r="M200" s="275">
        <v>1000</v>
      </c>
      <c r="N200" s="269"/>
      <c r="O200" s="269"/>
      <c r="P200" s="269"/>
      <c r="Q200" s="269"/>
      <c r="R200" s="269"/>
      <c r="S200" s="269"/>
      <c r="T200" s="269"/>
      <c r="U200" s="269"/>
      <c r="V200" s="269"/>
      <c r="W200" s="269"/>
      <c r="X200" s="273" t="s">
        <v>720</v>
      </c>
      <c r="Y200" s="272">
        <f t="shared" si="13"/>
        <v>24.775287659999993</v>
      </c>
      <c r="Z200" s="246">
        <v>2</v>
      </c>
      <c r="AA200" s="246">
        <f t="shared" si="7"/>
        <v>49.550575319999986</v>
      </c>
      <c r="AB200" s="246"/>
      <c r="AC200" s="246">
        <f t="shared" si="6"/>
        <v>49.55</v>
      </c>
      <c r="AD200" s="246"/>
    </row>
    <row r="201" spans="1:30" ht="30.2" customHeight="1">
      <c r="A201" s="246">
        <v>15</v>
      </c>
      <c r="B201" s="246" t="s">
        <v>698</v>
      </c>
      <c r="C201" s="246" t="s">
        <v>697</v>
      </c>
      <c r="D201" s="244" t="s">
        <v>719</v>
      </c>
      <c r="E201" s="268">
        <v>800</v>
      </c>
      <c r="F201" s="273" t="s">
        <v>712</v>
      </c>
      <c r="G201" s="270">
        <v>432.4</v>
      </c>
      <c r="H201" s="273" t="s">
        <v>712</v>
      </c>
      <c r="I201" s="269">
        <v>9</v>
      </c>
      <c r="J201" s="273" t="s">
        <v>712</v>
      </c>
      <c r="K201" s="274">
        <v>7.8499999999999993E-3</v>
      </c>
      <c r="L201" s="273" t="s">
        <v>721</v>
      </c>
      <c r="M201" s="275">
        <v>1000</v>
      </c>
      <c r="N201" s="269"/>
      <c r="O201" s="269"/>
      <c r="P201" s="269"/>
      <c r="Q201" s="269"/>
      <c r="R201" s="269"/>
      <c r="S201" s="269"/>
      <c r="T201" s="269"/>
      <c r="U201" s="269"/>
      <c r="V201" s="269"/>
      <c r="W201" s="269"/>
      <c r="X201" s="273" t="s">
        <v>720</v>
      </c>
      <c r="Y201" s="272">
        <f t="shared" si="13"/>
        <v>24.439247999999999</v>
      </c>
      <c r="Z201" s="246">
        <v>4</v>
      </c>
      <c r="AA201" s="246">
        <f t="shared" si="7"/>
        <v>97.756991999999997</v>
      </c>
      <c r="AB201" s="246"/>
      <c r="AC201" s="246">
        <f t="shared" ref="AC201:AC262" si="14">ROUNDDOWN(AA201+(AA201*AB201),2)</f>
        <v>97.75</v>
      </c>
      <c r="AD201" s="246"/>
    </row>
    <row r="202" spans="1:30" ht="30.2" customHeight="1">
      <c r="A202" s="246">
        <v>16</v>
      </c>
      <c r="B202" s="246" t="s">
        <v>698</v>
      </c>
      <c r="C202" s="246" t="s">
        <v>697</v>
      </c>
      <c r="D202" s="244" t="s">
        <v>719</v>
      </c>
      <c r="E202" s="268">
        <v>474.2</v>
      </c>
      <c r="F202" s="273" t="s">
        <v>712</v>
      </c>
      <c r="G202" s="270">
        <v>432.4</v>
      </c>
      <c r="H202" s="273" t="s">
        <v>712</v>
      </c>
      <c r="I202" s="269">
        <v>9</v>
      </c>
      <c r="J202" s="273" t="s">
        <v>712</v>
      </c>
      <c r="K202" s="274">
        <v>7.8499999999999993E-3</v>
      </c>
      <c r="L202" s="273" t="s">
        <v>721</v>
      </c>
      <c r="M202" s="275">
        <v>1000</v>
      </c>
      <c r="N202" s="269"/>
      <c r="O202" s="269"/>
      <c r="P202" s="269"/>
      <c r="Q202" s="269"/>
      <c r="R202" s="269"/>
      <c r="S202" s="269"/>
      <c r="T202" s="269"/>
      <c r="U202" s="269"/>
      <c r="V202" s="269"/>
      <c r="W202" s="269"/>
      <c r="X202" s="273" t="s">
        <v>720</v>
      </c>
      <c r="Y202" s="272">
        <f t="shared" si="13"/>
        <v>14.486364252</v>
      </c>
      <c r="Z202" s="246">
        <v>2</v>
      </c>
      <c r="AA202" s="246">
        <f t="shared" si="7"/>
        <v>28.972728503999999</v>
      </c>
      <c r="AB202" s="246"/>
      <c r="AC202" s="246">
        <f t="shared" si="14"/>
        <v>28.97</v>
      </c>
      <c r="AD202" s="246"/>
    </row>
    <row r="203" spans="1:30" ht="30.2" customHeight="1">
      <c r="A203" s="246">
        <v>17</v>
      </c>
      <c r="B203" s="246" t="s">
        <v>698</v>
      </c>
      <c r="C203" s="246" t="s">
        <v>697</v>
      </c>
      <c r="D203" s="244" t="s">
        <v>719</v>
      </c>
      <c r="E203" s="268">
        <v>131</v>
      </c>
      <c r="F203" s="273" t="s">
        <v>712</v>
      </c>
      <c r="G203" s="270">
        <v>2609</v>
      </c>
      <c r="H203" s="273" t="s">
        <v>712</v>
      </c>
      <c r="I203" s="269">
        <v>20</v>
      </c>
      <c r="J203" s="273" t="s">
        <v>712</v>
      </c>
      <c r="K203" s="274">
        <v>7.8499999999999993E-3</v>
      </c>
      <c r="L203" s="273" t="s">
        <v>721</v>
      </c>
      <c r="M203" s="275">
        <v>1000</v>
      </c>
      <c r="N203" s="269"/>
      <c r="O203" s="269"/>
      <c r="P203" s="269"/>
      <c r="Q203" s="269"/>
      <c r="R203" s="269"/>
      <c r="S203" s="269"/>
      <c r="T203" s="269"/>
      <c r="U203" s="269"/>
      <c r="V203" s="269"/>
      <c r="W203" s="269"/>
      <c r="X203" s="273" t="s">
        <v>720</v>
      </c>
      <c r="Y203" s="272">
        <f t="shared" si="13"/>
        <v>53.659302999999994</v>
      </c>
      <c r="Z203" s="246">
        <v>2</v>
      </c>
      <c r="AA203" s="246">
        <f t="shared" si="7"/>
        <v>107.31860599999999</v>
      </c>
      <c r="AB203" s="246"/>
      <c r="AC203" s="246">
        <f t="shared" si="14"/>
        <v>107.31</v>
      </c>
      <c r="AD203" s="246"/>
    </row>
    <row r="204" spans="1:30" ht="30.2" customHeight="1">
      <c r="A204" s="246">
        <v>18</v>
      </c>
      <c r="B204" s="246" t="s">
        <v>698</v>
      </c>
      <c r="C204" s="246" t="s">
        <v>816</v>
      </c>
      <c r="D204" s="244" t="s">
        <v>719</v>
      </c>
      <c r="E204" s="268">
        <v>300</v>
      </c>
      <c r="F204" s="273" t="s">
        <v>712</v>
      </c>
      <c r="G204" s="270">
        <v>220</v>
      </c>
      <c r="H204" s="273" t="s">
        <v>712</v>
      </c>
      <c r="I204" s="269">
        <v>20</v>
      </c>
      <c r="J204" s="273" t="s">
        <v>712</v>
      </c>
      <c r="K204" s="274">
        <v>7.8499999999999993E-3</v>
      </c>
      <c r="L204" s="273" t="s">
        <v>721</v>
      </c>
      <c r="M204" s="275">
        <v>1000</v>
      </c>
      <c r="N204" s="269"/>
      <c r="O204" s="269"/>
      <c r="P204" s="269"/>
      <c r="Q204" s="269"/>
      <c r="R204" s="269"/>
      <c r="S204" s="269"/>
      <c r="T204" s="269"/>
      <c r="U204" s="269"/>
      <c r="V204" s="269"/>
      <c r="W204" s="269"/>
      <c r="X204" s="273" t="s">
        <v>720</v>
      </c>
      <c r="Y204" s="272">
        <f t="shared" si="13"/>
        <v>10.362</v>
      </c>
      <c r="Z204" s="246">
        <v>2</v>
      </c>
      <c r="AA204" s="246">
        <f t="shared" si="7"/>
        <v>20.724</v>
      </c>
      <c r="AB204" s="246"/>
      <c r="AC204" s="246">
        <f t="shared" si="14"/>
        <v>20.72</v>
      </c>
      <c r="AD204" s="246"/>
    </row>
    <row r="205" spans="1:30" ht="30.2" customHeight="1">
      <c r="A205" s="246">
        <v>19</v>
      </c>
      <c r="B205" s="246" t="s">
        <v>698</v>
      </c>
      <c r="C205" s="246" t="s">
        <v>697</v>
      </c>
      <c r="D205" s="244" t="s">
        <v>719</v>
      </c>
      <c r="E205" s="268">
        <v>132</v>
      </c>
      <c r="F205" s="273" t="s">
        <v>712</v>
      </c>
      <c r="G205" s="270">
        <v>190.3</v>
      </c>
      <c r="H205" s="273" t="s">
        <v>712</v>
      </c>
      <c r="I205" s="269">
        <v>20</v>
      </c>
      <c r="J205" s="273" t="s">
        <v>712</v>
      </c>
      <c r="K205" s="274">
        <v>7.8499999999999993E-3</v>
      </c>
      <c r="L205" s="273" t="s">
        <v>721</v>
      </c>
      <c r="M205" s="275">
        <v>1000</v>
      </c>
      <c r="N205" s="269"/>
      <c r="O205" s="269"/>
      <c r="P205" s="269"/>
      <c r="Q205" s="269"/>
      <c r="R205" s="269"/>
      <c r="S205" s="269"/>
      <c r="T205" s="269"/>
      <c r="U205" s="269"/>
      <c r="V205" s="269"/>
      <c r="W205" s="269"/>
      <c r="X205" s="273" t="s">
        <v>720</v>
      </c>
      <c r="Y205" s="272">
        <f t="shared" si="13"/>
        <v>3.9437772</v>
      </c>
      <c r="Z205" s="246">
        <v>18</v>
      </c>
      <c r="AA205" s="246">
        <f t="shared" si="7"/>
        <v>70.987989600000006</v>
      </c>
      <c r="AB205" s="246"/>
      <c r="AC205" s="246">
        <f t="shared" si="14"/>
        <v>70.98</v>
      </c>
      <c r="AD205" s="246"/>
    </row>
    <row r="206" spans="1:30" ht="30.2" customHeight="1">
      <c r="A206" s="246">
        <v>20</v>
      </c>
      <c r="B206" s="246" t="s">
        <v>698</v>
      </c>
      <c r="C206" s="246" t="s">
        <v>697</v>
      </c>
      <c r="D206" s="244" t="s">
        <v>719</v>
      </c>
      <c r="E206" s="268">
        <v>140</v>
      </c>
      <c r="F206" s="273" t="s">
        <v>712</v>
      </c>
      <c r="G206" s="270">
        <v>300</v>
      </c>
      <c r="H206" s="273" t="s">
        <v>712</v>
      </c>
      <c r="I206" s="269">
        <v>20</v>
      </c>
      <c r="J206" s="273" t="s">
        <v>712</v>
      </c>
      <c r="K206" s="274">
        <v>7.8499999999999993E-3</v>
      </c>
      <c r="L206" s="273" t="s">
        <v>721</v>
      </c>
      <c r="M206" s="275">
        <v>1000</v>
      </c>
      <c r="N206" s="269"/>
      <c r="O206" s="269"/>
      <c r="P206" s="269"/>
      <c r="Q206" s="269"/>
      <c r="R206" s="269"/>
      <c r="S206" s="269"/>
      <c r="T206" s="269"/>
      <c r="U206" s="269"/>
      <c r="V206" s="269"/>
      <c r="W206" s="269"/>
      <c r="X206" s="273" t="s">
        <v>720</v>
      </c>
      <c r="Y206" s="272">
        <f t="shared" si="13"/>
        <v>6.5939999999999994</v>
      </c>
      <c r="Z206" s="246">
        <v>6</v>
      </c>
      <c r="AA206" s="246">
        <f t="shared" si="7"/>
        <v>39.563999999999993</v>
      </c>
      <c r="AB206" s="246"/>
      <c r="AC206" s="246">
        <f t="shared" si="14"/>
        <v>39.56</v>
      </c>
      <c r="AD206" s="246"/>
    </row>
    <row r="207" spans="1:30" ht="30.2" customHeight="1">
      <c r="A207" s="247" t="s">
        <v>799</v>
      </c>
      <c r="B207" s="246"/>
      <c r="C207" s="246"/>
      <c r="D207" s="244"/>
      <c r="E207" s="268"/>
      <c r="F207" s="269"/>
      <c r="G207" s="270"/>
      <c r="H207" s="269"/>
      <c r="I207" s="269"/>
      <c r="J207" s="269"/>
      <c r="K207" s="269"/>
      <c r="L207" s="269"/>
      <c r="M207" s="269"/>
      <c r="N207" s="269"/>
      <c r="O207" s="269"/>
      <c r="P207" s="269"/>
      <c r="Q207" s="269"/>
      <c r="R207" s="269"/>
      <c r="S207" s="269"/>
      <c r="T207" s="269"/>
      <c r="U207" s="269"/>
      <c r="V207" s="269"/>
      <c r="W207" s="269"/>
      <c r="X207" s="269"/>
      <c r="Y207" s="271"/>
      <c r="Z207" s="246"/>
      <c r="AA207" s="246"/>
      <c r="AB207" s="246"/>
      <c r="AC207" s="246"/>
      <c r="AD207" s="246"/>
    </row>
    <row r="208" spans="1:30" ht="30.2" customHeight="1">
      <c r="A208" s="246">
        <v>1</v>
      </c>
      <c r="B208" s="246" t="s">
        <v>698</v>
      </c>
      <c r="C208" s="246" t="s">
        <v>697</v>
      </c>
      <c r="D208" s="244" t="s">
        <v>719</v>
      </c>
      <c r="E208" s="268">
        <v>2800</v>
      </c>
      <c r="F208" s="273" t="s">
        <v>712</v>
      </c>
      <c r="G208" s="270">
        <v>950</v>
      </c>
      <c r="H208" s="273" t="s">
        <v>712</v>
      </c>
      <c r="I208" s="269">
        <v>6</v>
      </c>
      <c r="J208" s="273" t="s">
        <v>712</v>
      </c>
      <c r="K208" s="274">
        <v>7.8499999999999993E-3</v>
      </c>
      <c r="L208" s="273" t="s">
        <v>721</v>
      </c>
      <c r="M208" s="275">
        <v>1000</v>
      </c>
      <c r="N208" s="269"/>
      <c r="O208" s="269"/>
      <c r="P208" s="269"/>
      <c r="Q208" s="269"/>
      <c r="R208" s="269"/>
      <c r="S208" s="269"/>
      <c r="T208" s="269"/>
      <c r="U208" s="269"/>
      <c r="V208" s="269"/>
      <c r="W208" s="269"/>
      <c r="X208" s="273" t="s">
        <v>720</v>
      </c>
      <c r="Y208" s="272">
        <f>+E208*G208*I208*K208/M208</f>
        <v>125.28599999999999</v>
      </c>
      <c r="Z208" s="246">
        <v>1</v>
      </c>
      <c r="AA208" s="246">
        <f t="shared" si="7"/>
        <v>125.28599999999999</v>
      </c>
      <c r="AB208" s="246"/>
      <c r="AC208" s="246">
        <f t="shared" si="14"/>
        <v>125.28</v>
      </c>
      <c r="AD208" s="246"/>
    </row>
    <row r="209" spans="1:30" ht="30.2" customHeight="1">
      <c r="A209" s="246">
        <v>2</v>
      </c>
      <c r="B209" s="246" t="s">
        <v>704</v>
      </c>
      <c r="C209" s="246" t="s">
        <v>797</v>
      </c>
      <c r="D209" s="244" t="s">
        <v>719</v>
      </c>
      <c r="E209" s="268">
        <v>2800</v>
      </c>
      <c r="F209" s="273" t="s">
        <v>712</v>
      </c>
      <c r="G209" s="270">
        <v>19.100000000000001</v>
      </c>
      <c r="H209" s="273" t="s">
        <v>721</v>
      </c>
      <c r="I209" s="275">
        <v>1000</v>
      </c>
      <c r="J209" s="269"/>
      <c r="K209" s="269"/>
      <c r="L209" s="269"/>
      <c r="M209" s="269"/>
      <c r="N209" s="269"/>
      <c r="O209" s="269"/>
      <c r="P209" s="269"/>
      <c r="Q209" s="269"/>
      <c r="R209" s="269"/>
      <c r="S209" s="269"/>
      <c r="T209" s="269"/>
      <c r="U209" s="269"/>
      <c r="V209" s="269"/>
      <c r="W209" s="269"/>
      <c r="X209" s="273" t="s">
        <v>720</v>
      </c>
      <c r="Y209" s="271">
        <f>+E209*G209/I209</f>
        <v>53.480000000000004</v>
      </c>
      <c r="Z209" s="246">
        <v>1</v>
      </c>
      <c r="AA209" s="246">
        <f t="shared" si="7"/>
        <v>53.480000000000004</v>
      </c>
      <c r="AB209" s="246"/>
      <c r="AC209" s="246">
        <f t="shared" si="14"/>
        <v>53.48</v>
      </c>
      <c r="AD209" s="246"/>
    </row>
    <row r="210" spans="1:30" ht="30.2" customHeight="1">
      <c r="A210" s="246">
        <v>3</v>
      </c>
      <c r="B210" s="246" t="s">
        <v>704</v>
      </c>
      <c r="C210" s="246" t="s">
        <v>797</v>
      </c>
      <c r="D210" s="244" t="s">
        <v>719</v>
      </c>
      <c r="E210" s="268">
        <v>488</v>
      </c>
      <c r="F210" s="273" t="s">
        <v>712</v>
      </c>
      <c r="G210" s="270">
        <v>19.100000000000001</v>
      </c>
      <c r="H210" s="273" t="s">
        <v>721</v>
      </c>
      <c r="I210" s="275">
        <v>1000</v>
      </c>
      <c r="J210" s="269"/>
      <c r="K210" s="269"/>
      <c r="L210" s="269"/>
      <c r="M210" s="269"/>
      <c r="N210" s="269"/>
      <c r="O210" s="269"/>
      <c r="P210" s="269"/>
      <c r="Q210" s="269"/>
      <c r="R210" s="269"/>
      <c r="S210" s="269"/>
      <c r="T210" s="269"/>
      <c r="U210" s="269"/>
      <c r="V210" s="269"/>
      <c r="W210" s="269"/>
      <c r="X210" s="273" t="s">
        <v>720</v>
      </c>
      <c r="Y210" s="271">
        <f>+E210*G210/I210</f>
        <v>9.320800000000002</v>
      </c>
      <c r="Z210" s="246">
        <v>2</v>
      </c>
      <c r="AA210" s="246">
        <f t="shared" si="7"/>
        <v>18.641600000000004</v>
      </c>
      <c r="AB210" s="246"/>
      <c r="AC210" s="246">
        <f t="shared" si="14"/>
        <v>18.64</v>
      </c>
      <c r="AD210" s="246"/>
    </row>
    <row r="211" spans="1:30" ht="30.2" customHeight="1">
      <c r="A211" s="246">
        <v>4</v>
      </c>
      <c r="B211" s="246" t="s">
        <v>704</v>
      </c>
      <c r="C211" s="246" t="s">
        <v>797</v>
      </c>
      <c r="D211" s="244" t="s">
        <v>719</v>
      </c>
      <c r="E211" s="268">
        <v>430.3</v>
      </c>
      <c r="F211" s="273" t="s">
        <v>712</v>
      </c>
      <c r="G211" s="270">
        <v>19.100000000000001</v>
      </c>
      <c r="H211" s="273" t="s">
        <v>721</v>
      </c>
      <c r="I211" s="275">
        <v>1000</v>
      </c>
      <c r="J211" s="269"/>
      <c r="K211" s="269"/>
      <c r="L211" s="269"/>
      <c r="M211" s="269"/>
      <c r="N211" s="269"/>
      <c r="O211" s="269"/>
      <c r="P211" s="269"/>
      <c r="Q211" s="269"/>
      <c r="R211" s="269"/>
      <c r="S211" s="269"/>
      <c r="T211" s="269"/>
      <c r="U211" s="269"/>
      <c r="V211" s="269"/>
      <c r="W211" s="269"/>
      <c r="X211" s="273" t="s">
        <v>720</v>
      </c>
      <c r="Y211" s="271">
        <f>+E211*G211/I211</f>
        <v>8.2187300000000008</v>
      </c>
      <c r="Z211" s="246">
        <v>2</v>
      </c>
      <c r="AA211" s="246">
        <f t="shared" ref="AA211:AA245" si="15">+Y211*Z211</f>
        <v>16.437460000000002</v>
      </c>
      <c r="AB211" s="246"/>
      <c r="AC211" s="246">
        <f t="shared" si="14"/>
        <v>16.43</v>
      </c>
      <c r="AD211" s="246"/>
    </row>
    <row r="212" spans="1:30" ht="30.2" customHeight="1">
      <c r="A212" s="246">
        <v>5</v>
      </c>
      <c r="B212" s="246" t="s">
        <v>698</v>
      </c>
      <c r="C212" s="246" t="s">
        <v>697</v>
      </c>
      <c r="D212" s="244" t="s">
        <v>719</v>
      </c>
      <c r="E212" s="268">
        <v>910</v>
      </c>
      <c r="F212" s="273" t="s">
        <v>712</v>
      </c>
      <c r="G212" s="270">
        <v>460</v>
      </c>
      <c r="H212" s="273" t="s">
        <v>712</v>
      </c>
      <c r="I212" s="269">
        <v>9</v>
      </c>
      <c r="J212" s="273" t="s">
        <v>712</v>
      </c>
      <c r="K212" s="274">
        <v>7.8499999999999993E-3</v>
      </c>
      <c r="L212" s="273" t="s">
        <v>721</v>
      </c>
      <c r="M212" s="275">
        <v>1000</v>
      </c>
      <c r="N212" s="269"/>
      <c r="O212" s="269"/>
      <c r="P212" s="269"/>
      <c r="Q212" s="269"/>
      <c r="R212" s="269"/>
      <c r="S212" s="269"/>
      <c r="T212" s="269"/>
      <c r="U212" s="269"/>
      <c r="V212" s="269"/>
      <c r="W212" s="269"/>
      <c r="X212" s="273" t="s">
        <v>720</v>
      </c>
      <c r="Y212" s="272">
        <f>+E212*G212*I212*K212/M212</f>
        <v>29.574089999999998</v>
      </c>
      <c r="Z212" s="246">
        <v>2</v>
      </c>
      <c r="AA212" s="246">
        <f t="shared" si="15"/>
        <v>59.148179999999996</v>
      </c>
      <c r="AB212" s="246"/>
      <c r="AC212" s="246">
        <f t="shared" si="14"/>
        <v>59.14</v>
      </c>
      <c r="AD212" s="246"/>
    </row>
    <row r="213" spans="1:30" ht="30.2" customHeight="1">
      <c r="A213" s="246">
        <v>6</v>
      </c>
      <c r="B213" s="246" t="s">
        <v>698</v>
      </c>
      <c r="C213" s="246" t="s">
        <v>697</v>
      </c>
      <c r="D213" s="244" t="s">
        <v>719</v>
      </c>
      <c r="E213" s="268">
        <v>910</v>
      </c>
      <c r="F213" s="273" t="s">
        <v>712</v>
      </c>
      <c r="G213" s="270">
        <v>600</v>
      </c>
      <c r="H213" s="273" t="s">
        <v>712</v>
      </c>
      <c r="I213" s="269">
        <v>9</v>
      </c>
      <c r="J213" s="273" t="s">
        <v>712</v>
      </c>
      <c r="K213" s="274">
        <v>7.8499999999999993E-3</v>
      </c>
      <c r="L213" s="273" t="s">
        <v>721</v>
      </c>
      <c r="M213" s="275">
        <v>1000</v>
      </c>
      <c r="N213" s="269"/>
      <c r="O213" s="269"/>
      <c r="P213" s="269"/>
      <c r="Q213" s="269"/>
      <c r="R213" s="269"/>
      <c r="S213" s="269"/>
      <c r="T213" s="269"/>
      <c r="U213" s="269"/>
      <c r="V213" s="269"/>
      <c r="W213" s="269"/>
      <c r="X213" s="273" t="s">
        <v>720</v>
      </c>
      <c r="Y213" s="272">
        <f>+E213*G213*I213*K213/M213</f>
        <v>38.574899999999992</v>
      </c>
      <c r="Z213" s="246">
        <v>3</v>
      </c>
      <c r="AA213" s="246">
        <f t="shared" si="15"/>
        <v>115.72469999999998</v>
      </c>
      <c r="AB213" s="246"/>
      <c r="AC213" s="246">
        <f t="shared" si="14"/>
        <v>115.72</v>
      </c>
      <c r="AD213" s="246"/>
    </row>
    <row r="214" spans="1:30" ht="30.2" customHeight="1">
      <c r="A214" s="246">
        <v>7</v>
      </c>
      <c r="B214" s="246" t="s">
        <v>698</v>
      </c>
      <c r="C214" s="246" t="s">
        <v>697</v>
      </c>
      <c r="D214" s="244" t="s">
        <v>719</v>
      </c>
      <c r="E214" s="268">
        <v>3012</v>
      </c>
      <c r="F214" s="273" t="s">
        <v>712</v>
      </c>
      <c r="G214" s="270">
        <v>100</v>
      </c>
      <c r="H214" s="273" t="s">
        <v>712</v>
      </c>
      <c r="I214" s="269">
        <v>15</v>
      </c>
      <c r="J214" s="273" t="s">
        <v>712</v>
      </c>
      <c r="K214" s="274">
        <v>7.8499999999999993E-3</v>
      </c>
      <c r="L214" s="273" t="s">
        <v>721</v>
      </c>
      <c r="M214" s="275">
        <v>1000</v>
      </c>
      <c r="N214" s="269"/>
      <c r="O214" s="269"/>
      <c r="P214" s="269"/>
      <c r="Q214" s="269"/>
      <c r="R214" s="269"/>
      <c r="S214" s="269"/>
      <c r="T214" s="269"/>
      <c r="U214" s="269"/>
      <c r="V214" s="269"/>
      <c r="W214" s="269"/>
      <c r="X214" s="273" t="s">
        <v>720</v>
      </c>
      <c r="Y214" s="272">
        <f>+E214*G214*I214*K214/M214</f>
        <v>35.466299999999997</v>
      </c>
      <c r="Z214" s="246">
        <v>2</v>
      </c>
      <c r="AA214" s="246">
        <f t="shared" si="15"/>
        <v>70.932599999999994</v>
      </c>
      <c r="AB214" s="246"/>
      <c r="AC214" s="246">
        <f t="shared" si="14"/>
        <v>70.930000000000007</v>
      </c>
      <c r="AD214" s="246"/>
    </row>
    <row r="215" spans="1:30" ht="30.2" customHeight="1">
      <c r="A215" s="246">
        <v>8</v>
      </c>
      <c r="B215" s="246" t="s">
        <v>698</v>
      </c>
      <c r="C215" s="246" t="s">
        <v>697</v>
      </c>
      <c r="D215" s="244" t="s">
        <v>719</v>
      </c>
      <c r="E215" s="268">
        <v>3122</v>
      </c>
      <c r="F215" s="273" t="s">
        <v>712</v>
      </c>
      <c r="G215" s="270">
        <v>343.9</v>
      </c>
      <c r="H215" s="273" t="s">
        <v>712</v>
      </c>
      <c r="I215" s="269">
        <v>15</v>
      </c>
      <c r="J215" s="273" t="s">
        <v>712</v>
      </c>
      <c r="K215" s="274">
        <v>7.8499999999999993E-3</v>
      </c>
      <c r="L215" s="273" t="s">
        <v>721</v>
      </c>
      <c r="M215" s="275">
        <v>1000</v>
      </c>
      <c r="N215" s="269"/>
      <c r="O215" s="269"/>
      <c r="P215" s="269"/>
      <c r="Q215" s="269"/>
      <c r="R215" s="269"/>
      <c r="S215" s="269"/>
      <c r="T215" s="269"/>
      <c r="U215" s="269"/>
      <c r="V215" s="269"/>
      <c r="W215" s="269"/>
      <c r="X215" s="273" t="s">
        <v>720</v>
      </c>
      <c r="Y215" s="272">
        <f>+E215*G215*I215*K215/M215</f>
        <v>126.42297044999997</v>
      </c>
      <c r="Z215" s="246">
        <v>2</v>
      </c>
      <c r="AA215" s="246">
        <f t="shared" si="15"/>
        <v>252.84594089999993</v>
      </c>
      <c r="AB215" s="246"/>
      <c r="AC215" s="246">
        <f t="shared" si="14"/>
        <v>252.84</v>
      </c>
      <c r="AD215" s="246"/>
    </row>
    <row r="216" spans="1:30" ht="30.2" customHeight="1">
      <c r="A216" s="247" t="s">
        <v>800</v>
      </c>
      <c r="B216" s="246"/>
      <c r="C216" s="246"/>
      <c r="D216" s="244"/>
      <c r="E216" s="268"/>
      <c r="F216" s="269"/>
      <c r="G216" s="270"/>
      <c r="H216" s="269"/>
      <c r="I216" s="269"/>
      <c r="J216" s="269"/>
      <c r="K216" s="269"/>
      <c r="L216" s="269"/>
      <c r="M216" s="269"/>
      <c r="N216" s="269"/>
      <c r="O216" s="269"/>
      <c r="P216" s="269"/>
      <c r="Q216" s="269"/>
      <c r="R216" s="269"/>
      <c r="S216" s="269"/>
      <c r="T216" s="269"/>
      <c r="U216" s="269"/>
      <c r="V216" s="269"/>
      <c r="W216" s="269"/>
      <c r="X216" s="269"/>
      <c r="Y216" s="271"/>
      <c r="Z216" s="246"/>
      <c r="AA216" s="246"/>
      <c r="AB216" s="246"/>
      <c r="AC216" s="246"/>
      <c r="AD216" s="246"/>
    </row>
    <row r="217" spans="1:30" ht="30.2" customHeight="1">
      <c r="A217" s="246">
        <v>1</v>
      </c>
      <c r="B217" s="246" t="s">
        <v>698</v>
      </c>
      <c r="C217" s="246" t="s">
        <v>697</v>
      </c>
      <c r="D217" s="244" t="s">
        <v>719</v>
      </c>
      <c r="E217" s="268">
        <v>2800</v>
      </c>
      <c r="F217" s="273" t="s">
        <v>712</v>
      </c>
      <c r="G217" s="270">
        <v>950</v>
      </c>
      <c r="H217" s="273" t="s">
        <v>712</v>
      </c>
      <c r="I217" s="269">
        <v>6</v>
      </c>
      <c r="J217" s="273" t="s">
        <v>712</v>
      </c>
      <c r="K217" s="274">
        <v>7.8499999999999993E-3</v>
      </c>
      <c r="L217" s="273" t="s">
        <v>721</v>
      </c>
      <c r="M217" s="275">
        <v>1000</v>
      </c>
      <c r="N217" s="269"/>
      <c r="O217" s="269"/>
      <c r="P217" s="269"/>
      <c r="Q217" s="269"/>
      <c r="R217" s="269"/>
      <c r="S217" s="269"/>
      <c r="T217" s="269"/>
      <c r="U217" s="269"/>
      <c r="V217" s="269"/>
      <c r="W217" s="269"/>
      <c r="X217" s="273" t="s">
        <v>720</v>
      </c>
      <c r="Y217" s="272">
        <f>+E217*G217*I217*K217/M217</f>
        <v>125.28599999999999</v>
      </c>
      <c r="Z217" s="246">
        <v>1</v>
      </c>
      <c r="AA217" s="246">
        <f t="shared" si="15"/>
        <v>125.28599999999999</v>
      </c>
      <c r="AB217" s="246"/>
      <c r="AC217" s="246">
        <f t="shared" si="14"/>
        <v>125.28</v>
      </c>
      <c r="AD217" s="246"/>
    </row>
    <row r="218" spans="1:30" ht="30.2" customHeight="1">
      <c r="A218" s="246">
        <v>2</v>
      </c>
      <c r="B218" s="246" t="s">
        <v>704</v>
      </c>
      <c r="C218" s="246" t="s">
        <v>797</v>
      </c>
      <c r="D218" s="244" t="s">
        <v>719</v>
      </c>
      <c r="E218" s="268">
        <v>2800</v>
      </c>
      <c r="F218" s="273" t="s">
        <v>712</v>
      </c>
      <c r="G218" s="270">
        <v>19.100000000000001</v>
      </c>
      <c r="H218" s="273" t="s">
        <v>721</v>
      </c>
      <c r="I218" s="275">
        <v>1000</v>
      </c>
      <c r="J218" s="269"/>
      <c r="K218" s="269"/>
      <c r="L218" s="269"/>
      <c r="M218" s="269"/>
      <c r="N218" s="269"/>
      <c r="O218" s="269"/>
      <c r="P218" s="269"/>
      <c r="Q218" s="269"/>
      <c r="R218" s="269"/>
      <c r="S218" s="269"/>
      <c r="T218" s="269"/>
      <c r="U218" s="269"/>
      <c r="V218" s="269"/>
      <c r="W218" s="269"/>
      <c r="X218" s="273" t="s">
        <v>720</v>
      </c>
      <c r="Y218" s="271">
        <f>+E218*G218/I218</f>
        <v>53.480000000000004</v>
      </c>
      <c r="Z218" s="246">
        <v>3</v>
      </c>
      <c r="AA218" s="246">
        <f t="shared" si="15"/>
        <v>160.44</v>
      </c>
      <c r="AB218" s="246"/>
      <c r="AC218" s="246">
        <f t="shared" si="14"/>
        <v>160.44</v>
      </c>
      <c r="AD218" s="246"/>
    </row>
    <row r="219" spans="1:30" ht="30.2" customHeight="1">
      <c r="A219" s="246">
        <v>3</v>
      </c>
      <c r="B219" s="246" t="s">
        <v>704</v>
      </c>
      <c r="C219" s="246" t="s">
        <v>797</v>
      </c>
      <c r="D219" s="244" t="s">
        <v>719</v>
      </c>
      <c r="E219" s="268">
        <v>208</v>
      </c>
      <c r="F219" s="273" t="s">
        <v>712</v>
      </c>
      <c r="G219" s="270">
        <v>19.100000000000001</v>
      </c>
      <c r="H219" s="273" t="s">
        <v>721</v>
      </c>
      <c r="I219" s="275">
        <v>1000</v>
      </c>
      <c r="J219" s="269"/>
      <c r="K219" s="269"/>
      <c r="L219" s="269"/>
      <c r="M219" s="269"/>
      <c r="N219" s="269"/>
      <c r="O219" s="269"/>
      <c r="P219" s="269"/>
      <c r="Q219" s="269"/>
      <c r="R219" s="269"/>
      <c r="S219" s="269"/>
      <c r="T219" s="269"/>
      <c r="U219" s="269"/>
      <c r="V219" s="269"/>
      <c r="W219" s="269"/>
      <c r="X219" s="273" t="s">
        <v>720</v>
      </c>
      <c r="Y219" s="271">
        <f>+E219*G219/I219</f>
        <v>3.9728000000000003</v>
      </c>
      <c r="Z219" s="246">
        <v>2</v>
      </c>
      <c r="AA219" s="246">
        <f t="shared" si="15"/>
        <v>7.9456000000000007</v>
      </c>
      <c r="AB219" s="246"/>
      <c r="AC219" s="246">
        <f t="shared" si="14"/>
        <v>7.94</v>
      </c>
      <c r="AD219" s="246"/>
    </row>
    <row r="220" spans="1:30" ht="30.2" customHeight="1">
      <c r="A220" s="246">
        <v>4</v>
      </c>
      <c r="B220" s="246" t="s">
        <v>704</v>
      </c>
      <c r="C220" s="246" t="s">
        <v>797</v>
      </c>
      <c r="D220" s="244" t="s">
        <v>719</v>
      </c>
      <c r="E220" s="268">
        <v>437</v>
      </c>
      <c r="F220" s="273" t="s">
        <v>712</v>
      </c>
      <c r="G220" s="270">
        <v>19.100000000000001</v>
      </c>
      <c r="H220" s="273" t="s">
        <v>721</v>
      </c>
      <c r="I220" s="275">
        <v>1000</v>
      </c>
      <c r="J220" s="269"/>
      <c r="K220" s="269"/>
      <c r="L220" s="269"/>
      <c r="M220" s="269"/>
      <c r="N220" s="269"/>
      <c r="O220" s="269"/>
      <c r="P220" s="269"/>
      <c r="Q220" s="269"/>
      <c r="R220" s="269"/>
      <c r="S220" s="269"/>
      <c r="T220" s="269"/>
      <c r="U220" s="269"/>
      <c r="V220" s="269"/>
      <c r="W220" s="269"/>
      <c r="X220" s="273" t="s">
        <v>720</v>
      </c>
      <c r="Y220" s="271">
        <f>+E220*G220/I220</f>
        <v>8.3467000000000002</v>
      </c>
      <c r="Z220" s="246">
        <v>4</v>
      </c>
      <c r="AA220" s="246">
        <f t="shared" si="15"/>
        <v>33.386800000000001</v>
      </c>
      <c r="AB220" s="246"/>
      <c r="AC220" s="246">
        <f t="shared" si="14"/>
        <v>33.380000000000003</v>
      </c>
      <c r="AD220" s="246"/>
    </row>
    <row r="221" spans="1:30" ht="30.2" customHeight="1">
      <c r="A221" s="246">
        <v>5</v>
      </c>
      <c r="B221" s="246" t="s">
        <v>704</v>
      </c>
      <c r="C221" s="246" t="s">
        <v>797</v>
      </c>
      <c r="D221" s="244" t="s">
        <v>719</v>
      </c>
      <c r="E221" s="268">
        <v>474.1</v>
      </c>
      <c r="F221" s="273" t="s">
        <v>712</v>
      </c>
      <c r="G221" s="270">
        <v>19.100000000000001</v>
      </c>
      <c r="H221" s="273" t="s">
        <v>721</v>
      </c>
      <c r="I221" s="275">
        <v>1000</v>
      </c>
      <c r="J221" s="269"/>
      <c r="K221" s="269"/>
      <c r="L221" s="269"/>
      <c r="M221" s="269"/>
      <c r="N221" s="269"/>
      <c r="O221" s="269"/>
      <c r="P221" s="269"/>
      <c r="Q221" s="269"/>
      <c r="R221" s="269"/>
      <c r="S221" s="269"/>
      <c r="T221" s="269"/>
      <c r="U221" s="269"/>
      <c r="V221" s="269"/>
      <c r="W221" s="269"/>
      <c r="X221" s="273" t="s">
        <v>720</v>
      </c>
      <c r="Y221" s="271">
        <f>+E221*G221/I221</f>
        <v>9.0553100000000022</v>
      </c>
      <c r="Z221" s="246">
        <v>2</v>
      </c>
      <c r="AA221" s="246">
        <f t="shared" si="15"/>
        <v>18.110620000000004</v>
      </c>
      <c r="AB221" s="246"/>
      <c r="AC221" s="246">
        <f t="shared" si="14"/>
        <v>18.11</v>
      </c>
      <c r="AD221" s="246"/>
    </row>
    <row r="222" spans="1:30" ht="30.2" customHeight="1">
      <c r="A222" s="246">
        <v>6</v>
      </c>
      <c r="B222" s="246" t="s">
        <v>698</v>
      </c>
      <c r="C222" s="246" t="s">
        <v>697</v>
      </c>
      <c r="D222" s="244" t="s">
        <v>719</v>
      </c>
      <c r="E222" s="268">
        <v>460</v>
      </c>
      <c r="F222" s="273" t="s">
        <v>712</v>
      </c>
      <c r="G222" s="270">
        <v>600</v>
      </c>
      <c r="H222" s="273" t="s">
        <v>712</v>
      </c>
      <c r="I222" s="269">
        <v>9</v>
      </c>
      <c r="J222" s="273" t="s">
        <v>712</v>
      </c>
      <c r="K222" s="274">
        <v>7.8499999999999993E-3</v>
      </c>
      <c r="L222" s="273" t="s">
        <v>721</v>
      </c>
      <c r="M222" s="275">
        <v>1000</v>
      </c>
      <c r="N222" s="269"/>
      <c r="O222" s="269"/>
      <c r="P222" s="269"/>
      <c r="Q222" s="269"/>
      <c r="R222" s="269"/>
      <c r="S222" s="269"/>
      <c r="T222" s="269"/>
      <c r="U222" s="269"/>
      <c r="V222" s="269"/>
      <c r="W222" s="269"/>
      <c r="X222" s="273" t="s">
        <v>720</v>
      </c>
      <c r="Y222" s="272">
        <f t="shared" ref="Y222:Y227" si="16">+E222*G222*I222*K222/M222</f>
        <v>19.499399999999998</v>
      </c>
      <c r="Z222" s="246">
        <v>1</v>
      </c>
      <c r="AA222" s="246">
        <f t="shared" si="15"/>
        <v>19.499399999999998</v>
      </c>
      <c r="AB222" s="246"/>
      <c r="AC222" s="246">
        <f t="shared" si="14"/>
        <v>19.489999999999998</v>
      </c>
      <c r="AD222" s="246"/>
    </row>
    <row r="223" spans="1:30" ht="30.2" customHeight="1">
      <c r="A223" s="246">
        <v>7</v>
      </c>
      <c r="B223" s="246" t="s">
        <v>698</v>
      </c>
      <c r="C223" s="246" t="s">
        <v>697</v>
      </c>
      <c r="D223" s="244" t="s">
        <v>719</v>
      </c>
      <c r="E223" s="268">
        <v>600</v>
      </c>
      <c r="F223" s="273" t="s">
        <v>712</v>
      </c>
      <c r="G223" s="270">
        <v>600</v>
      </c>
      <c r="H223" s="273" t="s">
        <v>712</v>
      </c>
      <c r="I223" s="269">
        <v>9</v>
      </c>
      <c r="J223" s="273" t="s">
        <v>712</v>
      </c>
      <c r="K223" s="274">
        <v>7.8499999999999993E-3</v>
      </c>
      <c r="L223" s="273" t="s">
        <v>721</v>
      </c>
      <c r="M223" s="275">
        <v>1000</v>
      </c>
      <c r="N223" s="269"/>
      <c r="O223" s="269"/>
      <c r="P223" s="269"/>
      <c r="Q223" s="269"/>
      <c r="R223" s="269"/>
      <c r="S223" s="269"/>
      <c r="T223" s="269"/>
      <c r="U223" s="269"/>
      <c r="V223" s="269"/>
      <c r="W223" s="269"/>
      <c r="X223" s="273" t="s">
        <v>720</v>
      </c>
      <c r="Y223" s="272">
        <f t="shared" si="16"/>
        <v>25.433999999999997</v>
      </c>
      <c r="Z223" s="246">
        <v>1</v>
      </c>
      <c r="AA223" s="246">
        <f t="shared" si="15"/>
        <v>25.433999999999997</v>
      </c>
      <c r="AB223" s="246"/>
      <c r="AC223" s="246">
        <f t="shared" si="14"/>
        <v>25.43</v>
      </c>
      <c r="AD223" s="246"/>
    </row>
    <row r="224" spans="1:30" ht="30.2" customHeight="1">
      <c r="A224" s="246">
        <v>8</v>
      </c>
      <c r="B224" s="246" t="s">
        <v>698</v>
      </c>
      <c r="C224" s="246" t="s">
        <v>697</v>
      </c>
      <c r="D224" s="244" t="s">
        <v>719</v>
      </c>
      <c r="E224" s="268">
        <v>460</v>
      </c>
      <c r="F224" s="273" t="s">
        <v>712</v>
      </c>
      <c r="G224" s="270">
        <v>345</v>
      </c>
      <c r="H224" s="273" t="s">
        <v>712</v>
      </c>
      <c r="I224" s="269">
        <v>9</v>
      </c>
      <c r="J224" s="273" t="s">
        <v>712</v>
      </c>
      <c r="K224" s="274">
        <v>7.8499999999999993E-3</v>
      </c>
      <c r="L224" s="273" t="s">
        <v>721</v>
      </c>
      <c r="M224" s="275">
        <v>1000</v>
      </c>
      <c r="N224" s="269"/>
      <c r="O224" s="269"/>
      <c r="P224" s="269"/>
      <c r="Q224" s="269"/>
      <c r="R224" s="269"/>
      <c r="S224" s="269"/>
      <c r="T224" s="269"/>
      <c r="U224" s="269"/>
      <c r="V224" s="269"/>
      <c r="W224" s="269"/>
      <c r="X224" s="273" t="s">
        <v>720</v>
      </c>
      <c r="Y224" s="272">
        <f t="shared" si="16"/>
        <v>11.212154999999999</v>
      </c>
      <c r="Z224" s="246">
        <v>1</v>
      </c>
      <c r="AA224" s="246">
        <f t="shared" si="15"/>
        <v>11.212154999999999</v>
      </c>
      <c r="AB224" s="246"/>
      <c r="AC224" s="246">
        <f t="shared" si="14"/>
        <v>11.21</v>
      </c>
      <c r="AD224" s="246"/>
    </row>
    <row r="225" spans="1:30" ht="30.2" customHeight="1">
      <c r="A225" s="246">
        <v>9</v>
      </c>
      <c r="B225" s="246" t="s">
        <v>698</v>
      </c>
      <c r="C225" s="246" t="s">
        <v>801</v>
      </c>
      <c r="D225" s="244" t="s">
        <v>719</v>
      </c>
      <c r="E225" s="268">
        <v>600</v>
      </c>
      <c r="F225" s="273" t="s">
        <v>712</v>
      </c>
      <c r="G225" s="270">
        <v>345</v>
      </c>
      <c r="H225" s="273" t="s">
        <v>712</v>
      </c>
      <c r="I225" s="269">
        <v>9</v>
      </c>
      <c r="J225" s="273" t="s">
        <v>712</v>
      </c>
      <c r="K225" s="274">
        <v>7.8499999999999993E-3</v>
      </c>
      <c r="L225" s="273" t="s">
        <v>721</v>
      </c>
      <c r="M225" s="275">
        <v>1000</v>
      </c>
      <c r="N225" s="269"/>
      <c r="O225" s="269"/>
      <c r="P225" s="269"/>
      <c r="Q225" s="269"/>
      <c r="R225" s="269"/>
      <c r="S225" s="269"/>
      <c r="T225" s="269"/>
      <c r="U225" s="269"/>
      <c r="V225" s="269"/>
      <c r="W225" s="269"/>
      <c r="X225" s="273" t="s">
        <v>720</v>
      </c>
      <c r="Y225" s="272">
        <f t="shared" si="16"/>
        <v>14.624549999999999</v>
      </c>
      <c r="Z225" s="246">
        <v>1</v>
      </c>
      <c r="AA225" s="246">
        <f t="shared" si="15"/>
        <v>14.624549999999999</v>
      </c>
      <c r="AB225" s="246"/>
      <c r="AC225" s="246">
        <f t="shared" si="14"/>
        <v>14.62</v>
      </c>
      <c r="AD225" s="246"/>
    </row>
    <row r="226" spans="1:30" ht="30.2" customHeight="1">
      <c r="A226" s="246">
        <v>10</v>
      </c>
      <c r="B226" s="246" t="s">
        <v>698</v>
      </c>
      <c r="C226" s="246" t="s">
        <v>802</v>
      </c>
      <c r="D226" s="244" t="s">
        <v>719</v>
      </c>
      <c r="E226" s="268">
        <v>3122</v>
      </c>
      <c r="F226" s="273" t="s">
        <v>712</v>
      </c>
      <c r="G226" s="270">
        <v>158</v>
      </c>
      <c r="H226" s="273" t="s">
        <v>712</v>
      </c>
      <c r="I226" s="269">
        <v>15</v>
      </c>
      <c r="J226" s="273" t="s">
        <v>712</v>
      </c>
      <c r="K226" s="274">
        <v>7.8499999999999993E-3</v>
      </c>
      <c r="L226" s="273" t="s">
        <v>721</v>
      </c>
      <c r="M226" s="275">
        <v>1000</v>
      </c>
      <c r="N226" s="269"/>
      <c r="O226" s="269"/>
      <c r="P226" s="269"/>
      <c r="Q226" s="269"/>
      <c r="R226" s="269"/>
      <c r="S226" s="269"/>
      <c r="T226" s="269"/>
      <c r="U226" s="269"/>
      <c r="V226" s="269"/>
      <c r="W226" s="269"/>
      <c r="X226" s="273" t="s">
        <v>720</v>
      </c>
      <c r="Y226" s="272">
        <f t="shared" si="16"/>
        <v>58.083248999999995</v>
      </c>
      <c r="Z226" s="246">
        <v>1</v>
      </c>
      <c r="AA226" s="246">
        <f t="shared" si="15"/>
        <v>58.083248999999995</v>
      </c>
      <c r="AB226" s="246"/>
      <c r="AC226" s="246">
        <f t="shared" si="14"/>
        <v>58.08</v>
      </c>
      <c r="AD226" s="246"/>
    </row>
    <row r="227" spans="1:30" ht="30.2" customHeight="1">
      <c r="A227" s="246">
        <v>11</v>
      </c>
      <c r="B227" s="246" t="s">
        <v>698</v>
      </c>
      <c r="C227" s="246" t="s">
        <v>803</v>
      </c>
      <c r="D227" s="244" t="s">
        <v>719</v>
      </c>
      <c r="E227" s="268">
        <v>3012</v>
      </c>
      <c r="F227" s="273" t="s">
        <v>712</v>
      </c>
      <c r="G227" s="270">
        <v>100</v>
      </c>
      <c r="H227" s="273" t="s">
        <v>712</v>
      </c>
      <c r="I227" s="269">
        <v>15</v>
      </c>
      <c r="J227" s="273" t="s">
        <v>712</v>
      </c>
      <c r="K227" s="274">
        <v>7.8499999999999993E-3</v>
      </c>
      <c r="L227" s="273" t="s">
        <v>721</v>
      </c>
      <c r="M227" s="275">
        <v>1000</v>
      </c>
      <c r="N227" s="269"/>
      <c r="O227" s="269"/>
      <c r="P227" s="269"/>
      <c r="Q227" s="269"/>
      <c r="R227" s="269"/>
      <c r="S227" s="269"/>
      <c r="T227" s="269"/>
      <c r="U227" s="269"/>
      <c r="V227" s="269"/>
      <c r="W227" s="269"/>
      <c r="X227" s="273" t="s">
        <v>720</v>
      </c>
      <c r="Y227" s="272">
        <f t="shared" si="16"/>
        <v>35.466299999999997</v>
      </c>
      <c r="Z227" s="246">
        <v>1</v>
      </c>
      <c r="AA227" s="246">
        <f t="shared" si="15"/>
        <v>35.466299999999997</v>
      </c>
      <c r="AB227" s="246"/>
      <c r="AC227" s="246">
        <f t="shared" si="14"/>
        <v>35.46</v>
      </c>
      <c r="AD227" s="246"/>
    </row>
    <row r="228" spans="1:30" ht="30.2" customHeight="1">
      <c r="A228" s="247" t="s">
        <v>804</v>
      </c>
      <c r="B228" s="246"/>
      <c r="C228" s="246"/>
      <c r="D228" s="244"/>
      <c r="E228" s="268"/>
      <c r="F228" s="269"/>
      <c r="G228" s="270"/>
      <c r="H228" s="269"/>
      <c r="I228" s="269"/>
      <c r="J228" s="269"/>
      <c r="K228" s="269"/>
      <c r="L228" s="269"/>
      <c r="M228" s="269"/>
      <c r="N228" s="269"/>
      <c r="O228" s="269"/>
      <c r="P228" s="269"/>
      <c r="Q228" s="269"/>
      <c r="R228" s="269"/>
      <c r="S228" s="269"/>
      <c r="T228" s="269"/>
      <c r="U228" s="269"/>
      <c r="V228" s="269"/>
      <c r="W228" s="269"/>
      <c r="X228" s="269"/>
      <c r="Y228" s="271"/>
      <c r="Z228" s="246"/>
      <c r="AA228" s="246"/>
      <c r="AB228" s="246"/>
      <c r="AC228" s="246"/>
      <c r="AD228" s="246"/>
    </row>
    <row r="229" spans="1:30" ht="30.2" customHeight="1">
      <c r="A229" s="246">
        <v>1</v>
      </c>
      <c r="B229" s="246" t="s">
        <v>698</v>
      </c>
      <c r="C229" s="246" t="s">
        <v>697</v>
      </c>
      <c r="D229" s="244" t="s">
        <v>719</v>
      </c>
      <c r="E229" s="268">
        <v>2602</v>
      </c>
      <c r="F229" s="273" t="s">
        <v>712</v>
      </c>
      <c r="G229" s="270">
        <v>949.4</v>
      </c>
      <c r="H229" s="273" t="s">
        <v>712</v>
      </c>
      <c r="I229" s="269">
        <v>6</v>
      </c>
      <c r="J229" s="273" t="s">
        <v>712</v>
      </c>
      <c r="K229" s="274">
        <v>7.8499999999999993E-3</v>
      </c>
      <c r="L229" s="273" t="s">
        <v>721</v>
      </c>
      <c r="M229" s="275">
        <v>1000</v>
      </c>
      <c r="N229" s="269"/>
      <c r="O229" s="269"/>
      <c r="P229" s="269"/>
      <c r="Q229" s="269"/>
      <c r="R229" s="269"/>
      <c r="S229" s="269"/>
      <c r="T229" s="269"/>
      <c r="U229" s="269"/>
      <c r="V229" s="269"/>
      <c r="W229" s="269"/>
      <c r="X229" s="273" t="s">
        <v>720</v>
      </c>
      <c r="Y229" s="272">
        <f>+E229*G229*I229*K229/M229</f>
        <v>116.35295747999999</v>
      </c>
      <c r="Z229" s="246">
        <v>2</v>
      </c>
      <c r="AA229" s="246">
        <f t="shared" si="15"/>
        <v>232.70591495999997</v>
      </c>
      <c r="AB229" s="246"/>
      <c r="AC229" s="246">
        <f t="shared" si="14"/>
        <v>232.7</v>
      </c>
      <c r="AD229" s="246"/>
    </row>
    <row r="230" spans="1:30" ht="30.2" customHeight="1">
      <c r="A230" s="246">
        <v>2</v>
      </c>
      <c r="B230" s="246" t="s">
        <v>704</v>
      </c>
      <c r="C230" s="246" t="s">
        <v>797</v>
      </c>
      <c r="D230" s="244" t="s">
        <v>719</v>
      </c>
      <c r="E230" s="268">
        <v>2181.4</v>
      </c>
      <c r="F230" s="273" t="s">
        <v>712</v>
      </c>
      <c r="G230" s="270">
        <v>19.100000000000001</v>
      </c>
      <c r="H230" s="273" t="s">
        <v>721</v>
      </c>
      <c r="I230" s="275">
        <v>1000</v>
      </c>
      <c r="J230" s="269"/>
      <c r="K230" s="269"/>
      <c r="L230" s="269"/>
      <c r="M230" s="269"/>
      <c r="N230" s="269"/>
      <c r="O230" s="269"/>
      <c r="P230" s="269"/>
      <c r="Q230" s="269"/>
      <c r="R230" s="269"/>
      <c r="S230" s="269"/>
      <c r="T230" s="269"/>
      <c r="U230" s="269"/>
      <c r="V230" s="269"/>
      <c r="W230" s="269"/>
      <c r="X230" s="273" t="s">
        <v>720</v>
      </c>
      <c r="Y230" s="271">
        <f>+E230*G230/I230</f>
        <v>41.664740000000002</v>
      </c>
      <c r="Z230" s="246">
        <v>2</v>
      </c>
      <c r="AA230" s="246">
        <f t="shared" si="15"/>
        <v>83.329480000000004</v>
      </c>
      <c r="AB230" s="246"/>
      <c r="AC230" s="246">
        <f t="shared" si="14"/>
        <v>83.32</v>
      </c>
      <c r="AD230" s="246"/>
    </row>
    <row r="231" spans="1:30" ht="30.2" customHeight="1">
      <c r="A231" s="246">
        <v>3</v>
      </c>
      <c r="B231" s="246" t="s">
        <v>704</v>
      </c>
      <c r="C231" s="246" t="s">
        <v>797</v>
      </c>
      <c r="D231" s="244" t="s">
        <v>719</v>
      </c>
      <c r="E231" s="268">
        <v>488</v>
      </c>
      <c r="F231" s="273" t="s">
        <v>712</v>
      </c>
      <c r="G231" s="270">
        <v>19.100000000000001</v>
      </c>
      <c r="H231" s="273" t="s">
        <v>721</v>
      </c>
      <c r="I231" s="275">
        <v>1000</v>
      </c>
      <c r="J231" s="269"/>
      <c r="K231" s="269"/>
      <c r="L231" s="269"/>
      <c r="M231" s="269"/>
      <c r="N231" s="269"/>
      <c r="O231" s="269"/>
      <c r="P231" s="269"/>
      <c r="Q231" s="269"/>
      <c r="R231" s="269"/>
      <c r="S231" s="269"/>
      <c r="T231" s="269"/>
      <c r="U231" s="269"/>
      <c r="V231" s="269"/>
      <c r="W231" s="269"/>
      <c r="X231" s="273" t="s">
        <v>720</v>
      </c>
      <c r="Y231" s="271">
        <f>+E231*G231/I231</f>
        <v>9.320800000000002</v>
      </c>
      <c r="Z231" s="246">
        <v>6</v>
      </c>
      <c r="AA231" s="246">
        <f t="shared" si="15"/>
        <v>55.924800000000012</v>
      </c>
      <c r="AB231" s="246"/>
      <c r="AC231" s="246">
        <f t="shared" si="14"/>
        <v>55.92</v>
      </c>
      <c r="AD231" s="246"/>
    </row>
    <row r="232" spans="1:30" ht="30.2" customHeight="1">
      <c r="A232" s="246">
        <v>4</v>
      </c>
      <c r="B232" s="246" t="s">
        <v>704</v>
      </c>
      <c r="C232" s="246" t="s">
        <v>797</v>
      </c>
      <c r="D232" s="244" t="s">
        <v>719</v>
      </c>
      <c r="E232" s="268">
        <v>687</v>
      </c>
      <c r="F232" s="273" t="s">
        <v>712</v>
      </c>
      <c r="G232" s="270">
        <v>19.100000000000001</v>
      </c>
      <c r="H232" s="273" t="s">
        <v>721</v>
      </c>
      <c r="I232" s="275">
        <v>1000</v>
      </c>
      <c r="J232" s="269"/>
      <c r="K232" s="269"/>
      <c r="L232" s="269"/>
      <c r="M232" s="269"/>
      <c r="N232" s="269"/>
      <c r="O232" s="269"/>
      <c r="P232" s="269"/>
      <c r="Q232" s="269"/>
      <c r="R232" s="269"/>
      <c r="S232" s="269"/>
      <c r="T232" s="269"/>
      <c r="U232" s="269"/>
      <c r="V232" s="269"/>
      <c r="W232" s="269"/>
      <c r="X232" s="273" t="s">
        <v>720</v>
      </c>
      <c r="Y232" s="271">
        <f>+E232*G232/I232</f>
        <v>13.121700000000001</v>
      </c>
      <c r="Z232" s="246">
        <v>2</v>
      </c>
      <c r="AA232" s="246">
        <f t="shared" si="15"/>
        <v>26.243400000000001</v>
      </c>
      <c r="AB232" s="246"/>
      <c r="AC232" s="246">
        <f t="shared" si="14"/>
        <v>26.24</v>
      </c>
      <c r="AD232" s="246"/>
    </row>
    <row r="233" spans="1:30" ht="30.2" customHeight="1">
      <c r="A233" s="246">
        <v>5</v>
      </c>
      <c r="B233" s="246" t="s">
        <v>704</v>
      </c>
      <c r="C233" s="246" t="s">
        <v>797</v>
      </c>
      <c r="D233" s="244" t="s">
        <v>719</v>
      </c>
      <c r="E233" s="268">
        <v>505.4</v>
      </c>
      <c r="F233" s="273" t="s">
        <v>712</v>
      </c>
      <c r="G233" s="270">
        <v>19.100000000000001</v>
      </c>
      <c r="H233" s="273" t="s">
        <v>721</v>
      </c>
      <c r="I233" s="275">
        <v>1000</v>
      </c>
      <c r="J233" s="269"/>
      <c r="K233" s="269"/>
      <c r="L233" s="269"/>
      <c r="M233" s="269"/>
      <c r="N233" s="269"/>
      <c r="O233" s="269"/>
      <c r="P233" s="269"/>
      <c r="Q233" s="269"/>
      <c r="R233" s="269"/>
      <c r="S233" s="269"/>
      <c r="T233" s="269"/>
      <c r="U233" s="269"/>
      <c r="V233" s="269"/>
      <c r="W233" s="269"/>
      <c r="X233" s="273" t="s">
        <v>720</v>
      </c>
      <c r="Y233" s="271">
        <f>+E233*G233/I233</f>
        <v>9.6531399999999987</v>
      </c>
      <c r="Z233" s="246">
        <v>2</v>
      </c>
      <c r="AA233" s="246">
        <f t="shared" si="15"/>
        <v>19.306279999999997</v>
      </c>
      <c r="AB233" s="246"/>
      <c r="AC233" s="246">
        <f t="shared" si="14"/>
        <v>19.3</v>
      </c>
      <c r="AD233" s="246"/>
    </row>
    <row r="234" spans="1:30" ht="30.2" customHeight="1">
      <c r="A234" s="246">
        <v>6</v>
      </c>
      <c r="B234" s="246" t="s">
        <v>698</v>
      </c>
      <c r="C234" s="246" t="s">
        <v>697</v>
      </c>
      <c r="D234" s="244" t="s">
        <v>719</v>
      </c>
      <c r="E234" s="268">
        <v>351.6</v>
      </c>
      <c r="F234" s="273" t="s">
        <v>712</v>
      </c>
      <c r="G234" s="270">
        <v>415.3</v>
      </c>
      <c r="H234" s="273" t="s">
        <v>712</v>
      </c>
      <c r="I234" s="269">
        <v>6</v>
      </c>
      <c r="J234" s="273" t="s">
        <v>712</v>
      </c>
      <c r="K234" s="274">
        <v>7.8499999999999993E-3</v>
      </c>
      <c r="L234" s="273" t="s">
        <v>721</v>
      </c>
      <c r="M234" s="275">
        <v>1000</v>
      </c>
      <c r="N234" s="269"/>
      <c r="O234" s="269"/>
      <c r="P234" s="269"/>
      <c r="Q234" s="269"/>
      <c r="R234" s="269"/>
      <c r="S234" s="269"/>
      <c r="T234" s="269"/>
      <c r="U234" s="269"/>
      <c r="V234" s="269"/>
      <c r="W234" s="269"/>
      <c r="X234" s="273" t="s">
        <v>720</v>
      </c>
      <c r="Y234" s="272">
        <f t="shared" ref="Y234:Y243" si="17">+E234*G234*I234*K234/M234</f>
        <v>6.8775175080000004</v>
      </c>
      <c r="Z234" s="246">
        <v>2</v>
      </c>
      <c r="AA234" s="246">
        <f t="shared" si="15"/>
        <v>13.755035016000001</v>
      </c>
      <c r="AB234" s="246"/>
      <c r="AC234" s="246">
        <f t="shared" si="14"/>
        <v>13.75</v>
      </c>
      <c r="AD234" s="246"/>
    </row>
    <row r="235" spans="1:30" ht="30.2" customHeight="1">
      <c r="A235" s="246">
        <v>7</v>
      </c>
      <c r="B235" s="246" t="s">
        <v>698</v>
      </c>
      <c r="C235" s="246" t="s">
        <v>697</v>
      </c>
      <c r="D235" s="244" t="s">
        <v>719</v>
      </c>
      <c r="E235" s="268">
        <v>600</v>
      </c>
      <c r="F235" s="273" t="s">
        <v>712</v>
      </c>
      <c r="G235" s="270">
        <v>590</v>
      </c>
      <c r="H235" s="273" t="s">
        <v>712</v>
      </c>
      <c r="I235" s="269">
        <v>6</v>
      </c>
      <c r="J235" s="273" t="s">
        <v>712</v>
      </c>
      <c r="K235" s="274">
        <v>7.8499999999999993E-3</v>
      </c>
      <c r="L235" s="273" t="s">
        <v>721</v>
      </c>
      <c r="M235" s="275">
        <v>1000</v>
      </c>
      <c r="N235" s="269"/>
      <c r="O235" s="269"/>
      <c r="P235" s="269"/>
      <c r="Q235" s="269"/>
      <c r="R235" s="269"/>
      <c r="S235" s="269"/>
      <c r="T235" s="269"/>
      <c r="U235" s="269"/>
      <c r="V235" s="269"/>
      <c r="W235" s="269"/>
      <c r="X235" s="273" t="s">
        <v>720</v>
      </c>
      <c r="Y235" s="272">
        <f t="shared" si="17"/>
        <v>16.673399999999997</v>
      </c>
      <c r="Z235" s="246">
        <v>2</v>
      </c>
      <c r="AA235" s="246">
        <f t="shared" si="15"/>
        <v>33.346799999999995</v>
      </c>
      <c r="AB235" s="246"/>
      <c r="AC235" s="246">
        <f t="shared" si="14"/>
        <v>33.340000000000003</v>
      </c>
      <c r="AD235" s="246"/>
    </row>
    <row r="236" spans="1:30" ht="30.2" customHeight="1">
      <c r="A236" s="246">
        <v>8</v>
      </c>
      <c r="B236" s="246" t="s">
        <v>698</v>
      </c>
      <c r="C236" s="246" t="s">
        <v>697</v>
      </c>
      <c r="D236" s="244" t="s">
        <v>719</v>
      </c>
      <c r="E236" s="268">
        <v>600</v>
      </c>
      <c r="F236" s="273" t="s">
        <v>712</v>
      </c>
      <c r="G236" s="270">
        <v>590</v>
      </c>
      <c r="H236" s="273" t="s">
        <v>712</v>
      </c>
      <c r="I236" s="269">
        <v>6</v>
      </c>
      <c r="J236" s="273" t="s">
        <v>712</v>
      </c>
      <c r="K236" s="274">
        <v>7.8499999999999993E-3</v>
      </c>
      <c r="L236" s="273" t="s">
        <v>721</v>
      </c>
      <c r="M236" s="275">
        <v>1000</v>
      </c>
      <c r="N236" s="269"/>
      <c r="O236" s="269"/>
      <c r="P236" s="269"/>
      <c r="Q236" s="269"/>
      <c r="R236" s="269"/>
      <c r="S236" s="269"/>
      <c r="T236" s="269"/>
      <c r="U236" s="269"/>
      <c r="V236" s="269"/>
      <c r="W236" s="269"/>
      <c r="X236" s="273" t="s">
        <v>720</v>
      </c>
      <c r="Y236" s="272">
        <f t="shared" si="17"/>
        <v>16.673399999999997</v>
      </c>
      <c r="Z236" s="246">
        <v>4</v>
      </c>
      <c r="AA236" s="246">
        <f t="shared" si="15"/>
        <v>66.693599999999989</v>
      </c>
      <c r="AB236" s="246"/>
      <c r="AC236" s="246">
        <f t="shared" si="14"/>
        <v>66.69</v>
      </c>
      <c r="AD236" s="246"/>
    </row>
    <row r="237" spans="1:30" ht="30.2" customHeight="1">
      <c r="A237" s="246">
        <v>9</v>
      </c>
      <c r="B237" s="246" t="s">
        <v>698</v>
      </c>
      <c r="C237" s="246" t="s">
        <v>697</v>
      </c>
      <c r="D237" s="244" t="s">
        <v>719</v>
      </c>
      <c r="E237" s="268">
        <v>350</v>
      </c>
      <c r="F237" s="273" t="s">
        <v>712</v>
      </c>
      <c r="G237" s="270">
        <v>590</v>
      </c>
      <c r="H237" s="273" t="s">
        <v>712</v>
      </c>
      <c r="I237" s="269">
        <v>6</v>
      </c>
      <c r="J237" s="273" t="s">
        <v>712</v>
      </c>
      <c r="K237" s="274">
        <v>7.8499999999999993E-3</v>
      </c>
      <c r="L237" s="273" t="s">
        <v>721</v>
      </c>
      <c r="M237" s="275">
        <v>1000</v>
      </c>
      <c r="N237" s="269"/>
      <c r="O237" s="269"/>
      <c r="P237" s="269"/>
      <c r="Q237" s="269"/>
      <c r="R237" s="269"/>
      <c r="S237" s="269"/>
      <c r="T237" s="269"/>
      <c r="U237" s="269"/>
      <c r="V237" s="269"/>
      <c r="W237" s="269"/>
      <c r="X237" s="273" t="s">
        <v>720</v>
      </c>
      <c r="Y237" s="272">
        <f t="shared" si="17"/>
        <v>9.7261500000000005</v>
      </c>
      <c r="Z237" s="246">
        <v>2</v>
      </c>
      <c r="AA237" s="246">
        <f t="shared" si="15"/>
        <v>19.452300000000001</v>
      </c>
      <c r="AB237" s="246"/>
      <c r="AC237" s="246">
        <f t="shared" si="14"/>
        <v>19.45</v>
      </c>
      <c r="AD237" s="246"/>
    </row>
    <row r="238" spans="1:30" ht="30.2" customHeight="1">
      <c r="A238" s="246">
        <v>10</v>
      </c>
      <c r="B238" s="246" t="s">
        <v>698</v>
      </c>
      <c r="C238" s="246" t="s">
        <v>697</v>
      </c>
      <c r="D238" s="244" t="s">
        <v>719</v>
      </c>
      <c r="E238" s="268">
        <v>453.6</v>
      </c>
      <c r="F238" s="273" t="s">
        <v>712</v>
      </c>
      <c r="G238" s="270">
        <v>535.79999999999995</v>
      </c>
      <c r="H238" s="273" t="s">
        <v>712</v>
      </c>
      <c r="I238" s="269">
        <v>6</v>
      </c>
      <c r="J238" s="273" t="s">
        <v>712</v>
      </c>
      <c r="K238" s="274">
        <v>7.8499999999999993E-3</v>
      </c>
      <c r="L238" s="273" t="s">
        <v>721</v>
      </c>
      <c r="M238" s="275">
        <v>1000</v>
      </c>
      <c r="N238" s="269"/>
      <c r="O238" s="269"/>
      <c r="P238" s="269"/>
      <c r="Q238" s="269"/>
      <c r="R238" s="269"/>
      <c r="S238" s="269"/>
      <c r="T238" s="269"/>
      <c r="U238" s="269"/>
      <c r="V238" s="269"/>
      <c r="W238" s="269"/>
      <c r="X238" s="273" t="s">
        <v>720</v>
      </c>
      <c r="Y238" s="272">
        <f t="shared" si="17"/>
        <v>11.447131248</v>
      </c>
      <c r="Z238" s="246">
        <v>2</v>
      </c>
      <c r="AA238" s="246">
        <f t="shared" si="15"/>
        <v>22.894262496</v>
      </c>
      <c r="AB238" s="246"/>
      <c r="AC238" s="246">
        <f t="shared" si="14"/>
        <v>22.89</v>
      </c>
      <c r="AD238" s="246"/>
    </row>
    <row r="239" spans="1:30" ht="30.2" customHeight="1">
      <c r="A239" s="246">
        <v>11</v>
      </c>
      <c r="B239" s="246" t="s">
        <v>698</v>
      </c>
      <c r="C239" s="246" t="s">
        <v>697</v>
      </c>
      <c r="D239" s="244" t="s">
        <v>719</v>
      </c>
      <c r="E239" s="268">
        <v>600</v>
      </c>
      <c r="F239" s="273" t="s">
        <v>712</v>
      </c>
      <c r="G239" s="270">
        <v>584</v>
      </c>
      <c r="H239" s="273" t="s">
        <v>712</v>
      </c>
      <c r="I239" s="269">
        <v>6</v>
      </c>
      <c r="J239" s="273" t="s">
        <v>712</v>
      </c>
      <c r="K239" s="274">
        <v>7.8499999999999993E-3</v>
      </c>
      <c r="L239" s="273" t="s">
        <v>721</v>
      </c>
      <c r="M239" s="275">
        <v>1000</v>
      </c>
      <c r="N239" s="269"/>
      <c r="O239" s="269"/>
      <c r="P239" s="269"/>
      <c r="Q239" s="269"/>
      <c r="R239" s="269"/>
      <c r="S239" s="269"/>
      <c r="T239" s="269"/>
      <c r="U239" s="269"/>
      <c r="V239" s="269"/>
      <c r="W239" s="269"/>
      <c r="X239" s="273" t="s">
        <v>720</v>
      </c>
      <c r="Y239" s="272">
        <f t="shared" si="17"/>
        <v>16.50384</v>
      </c>
      <c r="Z239" s="246">
        <v>2</v>
      </c>
      <c r="AA239" s="246">
        <f t="shared" si="15"/>
        <v>33.007680000000001</v>
      </c>
      <c r="AB239" s="246"/>
      <c r="AC239" s="246">
        <f t="shared" si="14"/>
        <v>33</v>
      </c>
      <c r="AD239" s="246"/>
    </row>
    <row r="240" spans="1:30" ht="30.2" customHeight="1">
      <c r="A240" s="246">
        <v>12</v>
      </c>
      <c r="B240" s="246" t="s">
        <v>698</v>
      </c>
      <c r="C240" s="246" t="s">
        <v>697</v>
      </c>
      <c r="D240" s="244" t="s">
        <v>719</v>
      </c>
      <c r="E240" s="268">
        <v>600</v>
      </c>
      <c r="F240" s="273" t="s">
        <v>712</v>
      </c>
      <c r="G240" s="270">
        <v>481.9</v>
      </c>
      <c r="H240" s="273" t="s">
        <v>712</v>
      </c>
      <c r="I240" s="269">
        <v>6</v>
      </c>
      <c r="J240" s="273" t="s">
        <v>712</v>
      </c>
      <c r="K240" s="274">
        <v>7.8499999999999993E-3</v>
      </c>
      <c r="L240" s="273" t="s">
        <v>721</v>
      </c>
      <c r="M240" s="275">
        <v>1000</v>
      </c>
      <c r="N240" s="269"/>
      <c r="O240" s="269"/>
      <c r="P240" s="269"/>
      <c r="Q240" s="269"/>
      <c r="R240" s="269"/>
      <c r="S240" s="269"/>
      <c r="T240" s="269"/>
      <c r="U240" s="269"/>
      <c r="V240" s="269"/>
      <c r="W240" s="269"/>
      <c r="X240" s="273" t="s">
        <v>720</v>
      </c>
      <c r="Y240" s="272">
        <f t="shared" si="17"/>
        <v>13.618493999999998</v>
      </c>
      <c r="Z240" s="246">
        <v>2</v>
      </c>
      <c r="AA240" s="246">
        <f t="shared" si="15"/>
        <v>27.236987999999997</v>
      </c>
      <c r="AB240" s="246"/>
      <c r="AC240" s="246">
        <f t="shared" si="14"/>
        <v>27.23</v>
      </c>
      <c r="AD240" s="246"/>
    </row>
    <row r="241" spans="1:30" ht="30.2" customHeight="1">
      <c r="A241" s="246">
        <v>13</v>
      </c>
      <c r="B241" s="246" t="s">
        <v>698</v>
      </c>
      <c r="C241" s="246" t="s">
        <v>697</v>
      </c>
      <c r="D241" s="244" t="s">
        <v>719</v>
      </c>
      <c r="E241" s="268">
        <v>350</v>
      </c>
      <c r="F241" s="273" t="s">
        <v>712</v>
      </c>
      <c r="G241" s="270">
        <v>374.4</v>
      </c>
      <c r="H241" s="273" t="s">
        <v>712</v>
      </c>
      <c r="I241" s="269">
        <v>6</v>
      </c>
      <c r="J241" s="273" t="s">
        <v>712</v>
      </c>
      <c r="K241" s="274">
        <v>7.8499999999999993E-3</v>
      </c>
      <c r="L241" s="273" t="s">
        <v>721</v>
      </c>
      <c r="M241" s="275">
        <v>1000</v>
      </c>
      <c r="N241" s="269"/>
      <c r="O241" s="269"/>
      <c r="P241" s="269"/>
      <c r="Q241" s="269"/>
      <c r="R241" s="269"/>
      <c r="S241" s="269"/>
      <c r="T241" s="269"/>
      <c r="U241" s="269"/>
      <c r="V241" s="269"/>
      <c r="W241" s="269"/>
      <c r="X241" s="273" t="s">
        <v>720</v>
      </c>
      <c r="Y241" s="272">
        <f t="shared" si="17"/>
        <v>6.1719839999999984</v>
      </c>
      <c r="Z241" s="246">
        <v>2</v>
      </c>
      <c r="AA241" s="246">
        <f t="shared" si="15"/>
        <v>12.343967999999997</v>
      </c>
      <c r="AB241" s="246"/>
      <c r="AC241" s="246">
        <f t="shared" si="14"/>
        <v>12.34</v>
      </c>
      <c r="AD241" s="246"/>
    </row>
    <row r="242" spans="1:30" ht="30.2" customHeight="1">
      <c r="A242" s="246">
        <v>14</v>
      </c>
      <c r="B242" s="246" t="s">
        <v>698</v>
      </c>
      <c r="C242" s="246" t="s">
        <v>697</v>
      </c>
      <c r="D242" s="244" t="s">
        <v>719</v>
      </c>
      <c r="E242" s="268">
        <v>155</v>
      </c>
      <c r="F242" s="273" t="s">
        <v>712</v>
      </c>
      <c r="G242" s="270">
        <v>1608.1</v>
      </c>
      <c r="H242" s="273" t="s">
        <v>712</v>
      </c>
      <c r="I242" s="269">
        <v>12</v>
      </c>
      <c r="J242" s="273" t="s">
        <v>712</v>
      </c>
      <c r="K242" s="274">
        <v>7.8499999999999993E-3</v>
      </c>
      <c r="L242" s="273" t="s">
        <v>721</v>
      </c>
      <c r="M242" s="275">
        <v>1000</v>
      </c>
      <c r="N242" s="269"/>
      <c r="O242" s="269"/>
      <c r="P242" s="269"/>
      <c r="Q242" s="269"/>
      <c r="R242" s="269"/>
      <c r="S242" s="269"/>
      <c r="T242" s="269"/>
      <c r="U242" s="269"/>
      <c r="V242" s="269"/>
      <c r="W242" s="269"/>
      <c r="X242" s="273" t="s">
        <v>720</v>
      </c>
      <c r="Y242" s="272">
        <f t="shared" si="17"/>
        <v>23.479868100000001</v>
      </c>
      <c r="Z242" s="246">
        <v>2</v>
      </c>
      <c r="AA242" s="246">
        <f t="shared" si="15"/>
        <v>46.959736200000002</v>
      </c>
      <c r="AB242" s="246"/>
      <c r="AC242" s="246">
        <f t="shared" si="14"/>
        <v>46.95</v>
      </c>
      <c r="AD242" s="246"/>
    </row>
    <row r="243" spans="1:30" ht="30.2" customHeight="1">
      <c r="A243" s="246">
        <v>15</v>
      </c>
      <c r="B243" s="246" t="s">
        <v>698</v>
      </c>
      <c r="C243" s="246" t="s">
        <v>697</v>
      </c>
      <c r="D243" s="244" t="s">
        <v>719</v>
      </c>
      <c r="E243" s="268">
        <v>2602</v>
      </c>
      <c r="F243" s="273" t="s">
        <v>712</v>
      </c>
      <c r="G243" s="270">
        <v>100</v>
      </c>
      <c r="H243" s="273" t="s">
        <v>712</v>
      </c>
      <c r="I243" s="269">
        <v>12</v>
      </c>
      <c r="J243" s="273" t="s">
        <v>712</v>
      </c>
      <c r="K243" s="274">
        <v>7.8499999999999993E-3</v>
      </c>
      <c r="L243" s="273" t="s">
        <v>721</v>
      </c>
      <c r="M243" s="275">
        <v>1000</v>
      </c>
      <c r="N243" s="269"/>
      <c r="O243" s="269"/>
      <c r="P243" s="269"/>
      <c r="Q243" s="269"/>
      <c r="R243" s="269"/>
      <c r="S243" s="269"/>
      <c r="T243" s="269"/>
      <c r="U243" s="269"/>
      <c r="V243" s="269"/>
      <c r="W243" s="269"/>
      <c r="X243" s="273" t="s">
        <v>720</v>
      </c>
      <c r="Y243" s="272">
        <f t="shared" si="17"/>
        <v>24.510839999999998</v>
      </c>
      <c r="Z243" s="246">
        <v>2</v>
      </c>
      <c r="AA243" s="246">
        <f t="shared" si="15"/>
        <v>49.021679999999996</v>
      </c>
      <c r="AB243" s="246"/>
      <c r="AC243" s="246">
        <f t="shared" si="14"/>
        <v>49.02</v>
      </c>
      <c r="AD243" s="246"/>
    </row>
    <row r="244" spans="1:30" ht="30.2" customHeight="1">
      <c r="A244" s="246">
        <v>16</v>
      </c>
      <c r="B244" s="246" t="s">
        <v>805</v>
      </c>
      <c r="C244" s="246" t="s">
        <v>806</v>
      </c>
      <c r="D244" s="244" t="s">
        <v>719</v>
      </c>
      <c r="E244" s="268">
        <v>114.3</v>
      </c>
      <c r="F244" s="273" t="s">
        <v>809</v>
      </c>
      <c r="G244" s="269">
        <v>175</v>
      </c>
      <c r="H244" s="273" t="s">
        <v>712</v>
      </c>
      <c r="I244" s="274">
        <v>2.4660000000000001E-2</v>
      </c>
      <c r="J244" s="273" t="s">
        <v>721</v>
      </c>
      <c r="K244" s="275">
        <v>4</v>
      </c>
      <c r="L244" s="273" t="s">
        <v>721</v>
      </c>
      <c r="M244" s="275">
        <v>1000</v>
      </c>
      <c r="N244" s="273" t="s">
        <v>810</v>
      </c>
      <c r="O244" s="269">
        <v>105.3</v>
      </c>
      <c r="P244" s="273" t="s">
        <v>809</v>
      </c>
      <c r="Q244" s="269">
        <v>175</v>
      </c>
      <c r="R244" s="273" t="s">
        <v>712</v>
      </c>
      <c r="S244" s="274">
        <v>2.4660000000000001E-2</v>
      </c>
      <c r="T244" s="273" t="s">
        <v>721</v>
      </c>
      <c r="U244" s="275">
        <v>4</v>
      </c>
      <c r="V244" s="273" t="s">
        <v>721</v>
      </c>
      <c r="W244" s="275">
        <v>1000</v>
      </c>
      <c r="X244" s="273" t="s">
        <v>720</v>
      </c>
      <c r="Y244" s="272">
        <f>E244^2*G244*I244/K244/M244-O244^2*Q244*S244/U244/W244</f>
        <v>2.1322885500000002</v>
      </c>
      <c r="Z244" s="246">
        <v>2</v>
      </c>
      <c r="AA244" s="246">
        <f t="shared" si="15"/>
        <v>4.2645771000000003</v>
      </c>
      <c r="AB244" s="246"/>
      <c r="AC244" s="246">
        <f t="shared" si="14"/>
        <v>4.26</v>
      </c>
      <c r="AD244" s="246"/>
    </row>
    <row r="245" spans="1:30" ht="30.2" customHeight="1">
      <c r="A245" s="246">
        <v>17</v>
      </c>
      <c r="B245" s="246" t="s">
        <v>807</v>
      </c>
      <c r="C245" s="246" t="s">
        <v>808</v>
      </c>
      <c r="D245" s="244" t="s">
        <v>719</v>
      </c>
      <c r="E245" s="268">
        <v>210</v>
      </c>
      <c r="F245" s="273" t="s">
        <v>712</v>
      </c>
      <c r="G245" s="269">
        <v>115</v>
      </c>
      <c r="H245" s="273" t="s">
        <v>712</v>
      </c>
      <c r="I245" s="269">
        <v>17.5</v>
      </c>
      <c r="J245" s="273" t="s">
        <v>712</v>
      </c>
      <c r="K245" s="274">
        <v>7.8499999999999993E-3</v>
      </c>
      <c r="L245" s="273" t="s">
        <v>721</v>
      </c>
      <c r="M245" s="275">
        <v>1000</v>
      </c>
      <c r="N245" s="269"/>
      <c r="O245" s="269"/>
      <c r="P245" s="269"/>
      <c r="Q245" s="269"/>
      <c r="R245" s="269"/>
      <c r="S245" s="269"/>
      <c r="T245" s="269"/>
      <c r="U245" s="269"/>
      <c r="V245" s="269"/>
      <c r="W245" s="269"/>
      <c r="X245" s="273" t="s">
        <v>720</v>
      </c>
      <c r="Y245" s="272">
        <f>+E245*G245*I245*K245/M245</f>
        <v>3.3176062499999999</v>
      </c>
      <c r="Z245" s="246">
        <v>2</v>
      </c>
      <c r="AA245" s="246">
        <f t="shared" si="15"/>
        <v>6.6352124999999997</v>
      </c>
      <c r="AB245" s="246"/>
      <c r="AC245" s="246">
        <f t="shared" si="14"/>
        <v>6.63</v>
      </c>
      <c r="AD245" s="246"/>
    </row>
    <row r="246" spans="1:30" ht="30.2" customHeight="1">
      <c r="A246" s="246"/>
      <c r="B246" s="244" t="s">
        <v>788</v>
      </c>
      <c r="C246" s="246"/>
      <c r="D246" s="244" t="s">
        <v>719</v>
      </c>
      <c r="E246" s="268"/>
      <c r="F246" s="269"/>
      <c r="G246" s="269"/>
      <c r="H246" s="269"/>
      <c r="I246" s="269"/>
      <c r="J246" s="269"/>
      <c r="K246" s="269"/>
      <c r="L246" s="269"/>
      <c r="M246" s="269"/>
      <c r="N246" s="269"/>
      <c r="O246" s="269"/>
      <c r="P246" s="269"/>
      <c r="Q246" s="269"/>
      <c r="R246" s="269"/>
      <c r="S246" s="269"/>
      <c r="T246" s="269"/>
      <c r="U246" s="269"/>
      <c r="V246" s="269"/>
      <c r="W246" s="269"/>
      <c r="X246" s="269"/>
      <c r="Y246" s="272"/>
      <c r="Z246" s="246"/>
      <c r="AA246" s="246">
        <f>SUM(AC147:AC245)</f>
        <v>8205.369999999999</v>
      </c>
      <c r="AB246" s="246"/>
      <c r="AC246" s="246">
        <f t="shared" si="14"/>
        <v>8205.3700000000008</v>
      </c>
      <c r="AD246" s="246"/>
    </row>
    <row r="247" spans="1:30" ht="30.2" customHeight="1">
      <c r="A247" s="246"/>
      <c r="B247" s="244" t="s">
        <v>789</v>
      </c>
      <c r="C247" s="246" t="s">
        <v>698</v>
      </c>
      <c r="D247" s="244" t="s">
        <v>719</v>
      </c>
      <c r="E247" s="268"/>
      <c r="F247" s="273"/>
      <c r="G247" s="269"/>
      <c r="H247" s="273"/>
      <c r="I247" s="269"/>
      <c r="J247" s="273"/>
      <c r="K247" s="274"/>
      <c r="L247" s="273"/>
      <c r="M247" s="275"/>
      <c r="N247" s="273"/>
      <c r="O247" s="275"/>
      <c r="P247" s="269"/>
      <c r="Q247" s="269"/>
      <c r="R247" s="269"/>
      <c r="S247" s="269"/>
      <c r="T247" s="269"/>
      <c r="U247" s="269"/>
      <c r="V247" s="269"/>
      <c r="W247" s="269"/>
      <c r="X247" s="273"/>
      <c r="Y247" s="272"/>
      <c r="Z247" s="246"/>
      <c r="AA247" s="246">
        <f>SUMIF($B$146:$B$245,C247,$AC$146:$AC$245)</f>
        <v>5955.6600000000008</v>
      </c>
      <c r="AB247" s="246"/>
      <c r="AC247" s="246">
        <f t="shared" si="14"/>
        <v>5955.66</v>
      </c>
      <c r="AD247" s="246"/>
    </row>
    <row r="248" spans="1:30" ht="30.2" customHeight="1">
      <c r="A248" s="246"/>
      <c r="B248" s="244" t="s">
        <v>791</v>
      </c>
      <c r="C248" s="246" t="s">
        <v>696</v>
      </c>
      <c r="D248" s="244" t="s">
        <v>719</v>
      </c>
      <c r="E248" s="268"/>
      <c r="F248" s="269"/>
      <c r="G248" s="269"/>
      <c r="H248" s="269"/>
      <c r="I248" s="269"/>
      <c r="J248" s="269"/>
      <c r="K248" s="269"/>
      <c r="L248" s="269"/>
      <c r="M248" s="269"/>
      <c r="N248" s="269"/>
      <c r="O248" s="269"/>
      <c r="P248" s="269"/>
      <c r="Q248" s="269"/>
      <c r="R248" s="269"/>
      <c r="S248" s="269"/>
      <c r="T248" s="269"/>
      <c r="U248" s="269"/>
      <c r="V248" s="269"/>
      <c r="W248" s="269"/>
      <c r="X248" s="269"/>
      <c r="Y248" s="271"/>
      <c r="Z248" s="246"/>
      <c r="AA248" s="246">
        <f>SUMIF($B$146:$B$245,C248,$AC$146:$AC$245)</f>
        <v>616.9</v>
      </c>
      <c r="AB248" s="246"/>
      <c r="AC248" s="246">
        <f t="shared" si="14"/>
        <v>616.9</v>
      </c>
      <c r="AD248" s="246"/>
    </row>
    <row r="249" spans="1:30" ht="30.2" customHeight="1">
      <c r="A249" s="246"/>
      <c r="B249" s="244" t="s">
        <v>792</v>
      </c>
      <c r="C249" s="246" t="s">
        <v>704</v>
      </c>
      <c r="D249" s="244" t="s">
        <v>719</v>
      </c>
      <c r="E249" s="268"/>
      <c r="F249" s="269"/>
      <c r="G249" s="269"/>
      <c r="H249" s="269"/>
      <c r="I249" s="269"/>
      <c r="J249" s="269"/>
      <c r="K249" s="269"/>
      <c r="L249" s="269"/>
      <c r="M249" s="269"/>
      <c r="N249" s="269"/>
      <c r="O249" s="269"/>
      <c r="P249" s="269"/>
      <c r="Q249" s="269"/>
      <c r="R249" s="269"/>
      <c r="S249" s="269"/>
      <c r="T249" s="269"/>
      <c r="U249" s="269"/>
      <c r="V249" s="269"/>
      <c r="W249" s="269"/>
      <c r="X249" s="269"/>
      <c r="Y249" s="271"/>
      <c r="Z249" s="246"/>
      <c r="AA249" s="246">
        <f>SUMIF($B$146:$B$245,C249,$AC$146:$AC$245)</f>
        <v>1621.9200000000003</v>
      </c>
      <c r="AB249" s="246"/>
      <c r="AC249" s="246">
        <f t="shared" si="14"/>
        <v>1621.92</v>
      </c>
      <c r="AD249" s="246"/>
    </row>
    <row r="250" spans="1:30" ht="30.2" customHeight="1">
      <c r="A250" s="246"/>
      <c r="B250" s="244" t="s">
        <v>813</v>
      </c>
      <c r="C250" s="246" t="s">
        <v>812</v>
      </c>
      <c r="D250" s="244" t="s">
        <v>719</v>
      </c>
      <c r="E250" s="268"/>
      <c r="F250" s="269"/>
      <c r="G250" s="269"/>
      <c r="H250" s="269"/>
      <c r="I250" s="269"/>
      <c r="J250" s="269"/>
      <c r="K250" s="269"/>
      <c r="L250" s="269"/>
      <c r="M250" s="269"/>
      <c r="N250" s="269"/>
      <c r="O250" s="269"/>
      <c r="P250" s="269"/>
      <c r="Q250" s="269"/>
      <c r="R250" s="269"/>
      <c r="S250" s="269"/>
      <c r="T250" s="269"/>
      <c r="U250" s="269"/>
      <c r="V250" s="269"/>
      <c r="W250" s="269"/>
      <c r="X250" s="269"/>
      <c r="Y250" s="271"/>
      <c r="Z250" s="246"/>
      <c r="AA250" s="246">
        <f>SUMIF($B$146:$B$245,C250,$AC$146:$AC$245)</f>
        <v>4.26</v>
      </c>
      <c r="AB250" s="246"/>
      <c r="AC250" s="246">
        <f t="shared" ref="AC250" si="18">ROUNDDOWN(AA250+(AA250*AB250),2)</f>
        <v>4.26</v>
      </c>
      <c r="AD250" s="246"/>
    </row>
    <row r="251" spans="1:30" ht="30.2" customHeight="1">
      <c r="A251" s="246"/>
      <c r="B251" s="244" t="s">
        <v>815</v>
      </c>
      <c r="C251" s="246" t="s">
        <v>814</v>
      </c>
      <c r="D251" s="244" t="s">
        <v>719</v>
      </c>
      <c r="E251" s="268"/>
      <c r="F251" s="269"/>
      <c r="G251" s="269"/>
      <c r="H251" s="269"/>
      <c r="I251" s="269"/>
      <c r="J251" s="269"/>
      <c r="K251" s="269"/>
      <c r="L251" s="269"/>
      <c r="M251" s="269"/>
      <c r="N251" s="269"/>
      <c r="O251" s="269"/>
      <c r="P251" s="269"/>
      <c r="Q251" s="269"/>
      <c r="R251" s="269"/>
      <c r="S251" s="269"/>
      <c r="T251" s="269"/>
      <c r="U251" s="269"/>
      <c r="V251" s="269"/>
      <c r="W251" s="269"/>
      <c r="X251" s="269"/>
      <c r="Y251" s="271"/>
      <c r="Z251" s="246"/>
      <c r="AA251" s="246">
        <f>SUMIF($B$146:$B$245,C251,$AC$146:$AC$245)</f>
        <v>6.63</v>
      </c>
      <c r="AB251" s="246"/>
      <c r="AC251" s="246">
        <f t="shared" ref="AC251" si="19">ROUNDDOWN(AA251+(AA251*AB251),2)</f>
        <v>6.63</v>
      </c>
      <c r="AD251" s="246"/>
    </row>
    <row r="252" spans="1:30" ht="30.2" customHeight="1">
      <c r="A252" s="247" t="s">
        <v>817</v>
      </c>
      <c r="B252" s="246"/>
      <c r="C252" s="246"/>
      <c r="D252" s="244"/>
      <c r="E252" s="268"/>
      <c r="F252" s="269"/>
      <c r="G252" s="269"/>
      <c r="H252" s="269"/>
      <c r="I252" s="269"/>
      <c r="J252" s="269"/>
      <c r="K252" s="269"/>
      <c r="L252" s="269"/>
      <c r="M252" s="269"/>
      <c r="N252" s="269"/>
      <c r="O252" s="269"/>
      <c r="P252" s="269"/>
      <c r="Q252" s="269"/>
      <c r="R252" s="269"/>
      <c r="S252" s="269"/>
      <c r="T252" s="269"/>
      <c r="U252" s="269"/>
      <c r="V252" s="269"/>
      <c r="W252" s="269"/>
      <c r="X252" s="269"/>
      <c r="Y252" s="271"/>
      <c r="Z252" s="246"/>
      <c r="AA252" s="246"/>
      <c r="AB252" s="246"/>
      <c r="AC252" s="246"/>
      <c r="AD252" s="246"/>
    </row>
    <row r="253" spans="1:30" ht="30.2" customHeight="1">
      <c r="A253" s="277" t="s">
        <v>818</v>
      </c>
      <c r="B253" s="246" t="s">
        <v>819</v>
      </c>
      <c r="C253" s="246" t="s">
        <v>762</v>
      </c>
      <c r="D253" s="244" t="s">
        <v>719</v>
      </c>
      <c r="E253" s="268" t="s">
        <v>846</v>
      </c>
      <c r="F253" s="269" t="s">
        <v>847</v>
      </c>
      <c r="G253" s="269"/>
      <c r="H253" s="269"/>
      <c r="I253" s="269"/>
      <c r="J253" s="269"/>
      <c r="K253" s="269"/>
      <c r="L253" s="269"/>
      <c r="M253" s="269"/>
      <c r="N253" s="269"/>
      <c r="O253" s="269"/>
      <c r="P253" s="269"/>
      <c r="Q253" s="269"/>
      <c r="R253" s="269"/>
      <c r="S253" s="269"/>
      <c r="T253" s="269"/>
      <c r="U253" s="269"/>
      <c r="V253" s="269"/>
      <c r="W253" s="269"/>
      <c r="X253" s="273" t="s">
        <v>720</v>
      </c>
      <c r="Y253" s="272">
        <v>55</v>
      </c>
      <c r="Z253" s="246">
        <v>2</v>
      </c>
      <c r="AA253" s="246">
        <f t="shared" ref="AA253:AA277" si="20">+Y253*Z253</f>
        <v>110</v>
      </c>
      <c r="AB253" s="246"/>
      <c r="AC253" s="246">
        <f t="shared" si="14"/>
        <v>110</v>
      </c>
      <c r="AD253" s="246"/>
    </row>
    <row r="254" spans="1:30" ht="30.2" customHeight="1">
      <c r="A254" s="277" t="s">
        <v>645</v>
      </c>
      <c r="B254" s="246" t="s">
        <v>820</v>
      </c>
      <c r="C254" s="246" t="s">
        <v>760</v>
      </c>
      <c r="D254" s="244" t="s">
        <v>719</v>
      </c>
      <c r="E254" s="268">
        <v>234</v>
      </c>
      <c r="F254" s="273" t="s">
        <v>712</v>
      </c>
      <c r="G254" s="269">
        <v>204</v>
      </c>
      <c r="H254" s="273" t="s">
        <v>712</v>
      </c>
      <c r="I254" s="269">
        <v>20</v>
      </c>
      <c r="J254" s="273" t="s">
        <v>712</v>
      </c>
      <c r="K254" s="274">
        <v>7.8499999999999993E-3</v>
      </c>
      <c r="L254" s="273" t="s">
        <v>721</v>
      </c>
      <c r="M254" s="275">
        <v>1000</v>
      </c>
      <c r="N254" s="269"/>
      <c r="O254" s="269"/>
      <c r="P254" s="269"/>
      <c r="Q254" s="269"/>
      <c r="R254" s="269"/>
      <c r="S254" s="269"/>
      <c r="T254" s="269"/>
      <c r="U254" s="269"/>
      <c r="V254" s="269"/>
      <c r="W254" s="269"/>
      <c r="X254" s="273" t="s">
        <v>720</v>
      </c>
      <c r="Y254" s="272">
        <f>+E254*G254*I254*K254/M254</f>
        <v>7.4945519999999997</v>
      </c>
      <c r="Z254" s="246">
        <v>2</v>
      </c>
      <c r="AA254" s="246">
        <f t="shared" si="20"/>
        <v>14.989103999999999</v>
      </c>
      <c r="AB254" s="246"/>
      <c r="AC254" s="246">
        <f t="shared" si="14"/>
        <v>14.98</v>
      </c>
      <c r="AD254" s="246"/>
    </row>
    <row r="255" spans="1:30" ht="30.2" customHeight="1">
      <c r="A255" s="277" t="s">
        <v>821</v>
      </c>
      <c r="B255" s="246" t="s">
        <v>822</v>
      </c>
      <c r="C255" s="246" t="s">
        <v>762</v>
      </c>
      <c r="D255" s="244" t="s">
        <v>719</v>
      </c>
      <c r="E255" s="268">
        <v>120</v>
      </c>
      <c r="F255" s="273" t="s">
        <v>712</v>
      </c>
      <c r="G255" s="269">
        <v>1200</v>
      </c>
      <c r="H255" s="269" t="s">
        <v>848</v>
      </c>
      <c r="I255" s="269"/>
      <c r="J255" s="269"/>
      <c r="K255" s="269"/>
      <c r="L255" s="269"/>
      <c r="M255" s="269"/>
      <c r="N255" s="269"/>
      <c r="O255" s="269"/>
      <c r="P255" s="269"/>
      <c r="Q255" s="269"/>
      <c r="R255" s="269"/>
      <c r="S255" s="269"/>
      <c r="T255" s="269"/>
      <c r="U255" s="269"/>
      <c r="V255" s="269"/>
      <c r="W255" s="269"/>
      <c r="X255" s="273" t="s">
        <v>720</v>
      </c>
      <c r="Y255" s="272">
        <v>106.5</v>
      </c>
      <c r="Z255" s="246">
        <v>2</v>
      </c>
      <c r="AA255" s="246">
        <f t="shared" si="20"/>
        <v>213</v>
      </c>
      <c r="AB255" s="246"/>
      <c r="AC255" s="246">
        <f t="shared" si="14"/>
        <v>213</v>
      </c>
      <c r="AD255" s="246"/>
    </row>
    <row r="256" spans="1:30" ht="30.2" customHeight="1">
      <c r="A256" s="277" t="s">
        <v>654</v>
      </c>
      <c r="B256" s="246" t="s">
        <v>823</v>
      </c>
      <c r="C256" s="246" t="s">
        <v>760</v>
      </c>
      <c r="D256" s="244" t="s">
        <v>719</v>
      </c>
      <c r="E256" s="268">
        <v>300</v>
      </c>
      <c r="F256" s="273" t="s">
        <v>712</v>
      </c>
      <c r="G256" s="269">
        <v>380</v>
      </c>
      <c r="H256" s="273" t="s">
        <v>712</v>
      </c>
      <c r="I256" s="269">
        <v>266</v>
      </c>
      <c r="J256" s="273" t="s">
        <v>712</v>
      </c>
      <c r="K256" s="274">
        <v>7.8499999999999993E-3</v>
      </c>
      <c r="L256" s="273" t="s">
        <v>721</v>
      </c>
      <c r="M256" s="275">
        <v>1000</v>
      </c>
      <c r="N256" s="269"/>
      <c r="O256" s="269"/>
      <c r="P256" s="269"/>
      <c r="Q256" s="269"/>
      <c r="R256" s="269"/>
      <c r="S256" s="269"/>
      <c r="T256" s="269"/>
      <c r="U256" s="269"/>
      <c r="V256" s="269"/>
      <c r="W256" s="269"/>
      <c r="X256" s="273" t="s">
        <v>720</v>
      </c>
      <c r="Y256" s="272">
        <f>+E256*G256*I256*K256/M256</f>
        <v>238.04339999999999</v>
      </c>
      <c r="Z256" s="246">
        <v>2</v>
      </c>
      <c r="AA256" s="246">
        <f t="shared" si="20"/>
        <v>476.08679999999998</v>
      </c>
      <c r="AB256" s="246"/>
      <c r="AC256" s="246">
        <f t="shared" si="14"/>
        <v>476.08</v>
      </c>
      <c r="AD256" s="246"/>
    </row>
    <row r="257" spans="1:30" ht="30.2" customHeight="1">
      <c r="A257" s="277" t="s">
        <v>824</v>
      </c>
      <c r="B257" s="246" t="s">
        <v>825</v>
      </c>
      <c r="C257" s="246" t="s">
        <v>760</v>
      </c>
      <c r="D257" s="244" t="s">
        <v>719</v>
      </c>
      <c r="E257" s="268"/>
      <c r="F257" s="269"/>
      <c r="G257" s="269"/>
      <c r="H257" s="269"/>
      <c r="I257" s="269"/>
      <c r="J257" s="269"/>
      <c r="K257" s="269"/>
      <c r="L257" s="269"/>
      <c r="M257" s="269"/>
      <c r="N257" s="269"/>
      <c r="O257" s="269"/>
      <c r="P257" s="269"/>
      <c r="Q257" s="269"/>
      <c r="R257" s="269"/>
      <c r="S257" s="269"/>
      <c r="T257" s="269"/>
      <c r="U257" s="269"/>
      <c r="V257" s="269"/>
      <c r="W257" s="269"/>
      <c r="X257" s="269"/>
      <c r="Y257" s="271"/>
      <c r="Z257" s="246">
        <v>2</v>
      </c>
      <c r="AA257" s="246">
        <f t="shared" si="20"/>
        <v>0</v>
      </c>
      <c r="AB257" s="246"/>
      <c r="AC257" s="246">
        <f t="shared" si="14"/>
        <v>0</v>
      </c>
      <c r="AD257" s="246"/>
    </row>
    <row r="258" spans="1:30" ht="30.2" customHeight="1">
      <c r="A258" s="277">
        <v>4</v>
      </c>
      <c r="B258" s="246" t="s">
        <v>826</v>
      </c>
      <c r="C258" s="246" t="s">
        <v>697</v>
      </c>
      <c r="D258" s="244"/>
      <c r="E258" s="268"/>
      <c r="F258" s="269"/>
      <c r="G258" s="269"/>
      <c r="H258" s="269"/>
      <c r="I258" s="269"/>
      <c r="J258" s="269"/>
      <c r="K258" s="269"/>
      <c r="L258" s="269"/>
      <c r="M258" s="269"/>
      <c r="N258" s="269"/>
      <c r="O258" s="269"/>
      <c r="P258" s="269"/>
      <c r="Q258" s="269"/>
      <c r="R258" s="269"/>
      <c r="S258" s="269"/>
      <c r="T258" s="269"/>
      <c r="U258" s="269"/>
      <c r="V258" s="269"/>
      <c r="W258" s="269"/>
      <c r="X258" s="269"/>
      <c r="Y258" s="271"/>
      <c r="Z258" s="246"/>
      <c r="AA258" s="246"/>
      <c r="AB258" s="246"/>
      <c r="AC258" s="246"/>
      <c r="AD258" s="246"/>
    </row>
    <row r="259" spans="1:30" ht="30.2" customHeight="1">
      <c r="A259" s="277" t="s">
        <v>659</v>
      </c>
      <c r="B259" s="246" t="s">
        <v>696</v>
      </c>
      <c r="C259" s="246" t="s">
        <v>827</v>
      </c>
      <c r="D259" s="244" t="s">
        <v>719</v>
      </c>
      <c r="E259" s="268">
        <v>4036</v>
      </c>
      <c r="F259" s="273" t="s">
        <v>712</v>
      </c>
      <c r="G259" s="269">
        <v>54.5</v>
      </c>
      <c r="H259" s="273" t="s">
        <v>721</v>
      </c>
      <c r="I259" s="275">
        <v>1000</v>
      </c>
      <c r="J259" s="269"/>
      <c r="K259" s="269"/>
      <c r="L259" s="269"/>
      <c r="M259" s="269"/>
      <c r="N259" s="269"/>
      <c r="O259" s="269"/>
      <c r="P259" s="269"/>
      <c r="Q259" s="269"/>
      <c r="R259" s="269"/>
      <c r="S259" s="269"/>
      <c r="T259" s="269"/>
      <c r="U259" s="269"/>
      <c r="V259" s="269"/>
      <c r="W259" s="269"/>
      <c r="X259" s="273" t="s">
        <v>720</v>
      </c>
      <c r="Y259" s="271">
        <f t="shared" ref="Y259:Y261" si="21">+E259*G259/I259</f>
        <v>219.96199999999999</v>
      </c>
      <c r="Z259" s="246">
        <v>1</v>
      </c>
      <c r="AA259" s="246">
        <f t="shared" si="20"/>
        <v>219.96199999999999</v>
      </c>
      <c r="AB259" s="246"/>
      <c r="AC259" s="246">
        <f t="shared" si="14"/>
        <v>219.96</v>
      </c>
      <c r="AD259" s="246"/>
    </row>
    <row r="260" spans="1:30" ht="30.2" customHeight="1">
      <c r="A260" s="277" t="s">
        <v>660</v>
      </c>
      <c r="B260" s="246" t="s">
        <v>696</v>
      </c>
      <c r="C260" s="246" t="s">
        <v>827</v>
      </c>
      <c r="D260" s="244" t="s">
        <v>719</v>
      </c>
      <c r="E260" s="268">
        <v>2080</v>
      </c>
      <c r="F260" s="273" t="s">
        <v>712</v>
      </c>
      <c r="G260" s="269">
        <v>54.5</v>
      </c>
      <c r="H260" s="273" t="s">
        <v>721</v>
      </c>
      <c r="I260" s="275">
        <v>1000</v>
      </c>
      <c r="J260" s="269"/>
      <c r="K260" s="269"/>
      <c r="L260" s="269"/>
      <c r="M260" s="269"/>
      <c r="N260" s="269"/>
      <c r="O260" s="269"/>
      <c r="P260" s="269"/>
      <c r="Q260" s="269"/>
      <c r="R260" s="269"/>
      <c r="S260" s="269"/>
      <c r="T260" s="269"/>
      <c r="U260" s="269"/>
      <c r="V260" s="269"/>
      <c r="W260" s="269"/>
      <c r="X260" s="273" t="s">
        <v>720</v>
      </c>
      <c r="Y260" s="271">
        <f t="shared" si="21"/>
        <v>113.36</v>
      </c>
      <c r="Z260" s="246">
        <v>2</v>
      </c>
      <c r="AA260" s="246">
        <f t="shared" si="20"/>
        <v>226.72</v>
      </c>
      <c r="AB260" s="246"/>
      <c r="AC260" s="246">
        <f t="shared" si="14"/>
        <v>226.72</v>
      </c>
      <c r="AD260" s="246"/>
    </row>
    <row r="261" spans="1:30" ht="30.2" customHeight="1">
      <c r="A261" s="277" t="s">
        <v>661</v>
      </c>
      <c r="B261" s="246" t="s">
        <v>696</v>
      </c>
      <c r="C261" s="246" t="s">
        <v>827</v>
      </c>
      <c r="D261" s="244" t="s">
        <v>719</v>
      </c>
      <c r="E261" s="268">
        <v>2922</v>
      </c>
      <c r="F261" s="273" t="s">
        <v>712</v>
      </c>
      <c r="G261" s="269">
        <v>54.5</v>
      </c>
      <c r="H261" s="273" t="s">
        <v>721</v>
      </c>
      <c r="I261" s="275">
        <v>1000</v>
      </c>
      <c r="J261" s="269"/>
      <c r="K261" s="269"/>
      <c r="L261" s="269"/>
      <c r="M261" s="269"/>
      <c r="N261" s="269"/>
      <c r="O261" s="269"/>
      <c r="P261" s="269"/>
      <c r="Q261" s="269"/>
      <c r="R261" s="269"/>
      <c r="S261" s="269"/>
      <c r="T261" s="269"/>
      <c r="U261" s="269"/>
      <c r="V261" s="269"/>
      <c r="W261" s="269"/>
      <c r="X261" s="273" t="s">
        <v>720</v>
      </c>
      <c r="Y261" s="271">
        <f t="shared" si="21"/>
        <v>159.249</v>
      </c>
      <c r="Z261" s="246">
        <v>1</v>
      </c>
      <c r="AA261" s="246">
        <f t="shared" si="20"/>
        <v>159.249</v>
      </c>
      <c r="AB261" s="246"/>
      <c r="AC261" s="246">
        <f t="shared" si="14"/>
        <v>159.24</v>
      </c>
      <c r="AD261" s="246"/>
    </row>
    <row r="262" spans="1:30" ht="30.2" customHeight="1">
      <c r="A262" s="277" t="s">
        <v>662</v>
      </c>
      <c r="B262" s="246" t="s">
        <v>698</v>
      </c>
      <c r="C262" s="246" t="s">
        <v>697</v>
      </c>
      <c r="D262" s="244" t="s">
        <v>719</v>
      </c>
      <c r="E262" s="268">
        <v>139.5</v>
      </c>
      <c r="F262" s="273" t="s">
        <v>712</v>
      </c>
      <c r="G262" s="269">
        <v>380</v>
      </c>
      <c r="H262" s="273" t="s">
        <v>712</v>
      </c>
      <c r="I262" s="269">
        <v>12</v>
      </c>
      <c r="J262" s="273" t="s">
        <v>712</v>
      </c>
      <c r="K262" s="274">
        <v>7.8499999999999993E-3</v>
      </c>
      <c r="L262" s="273" t="s">
        <v>721</v>
      </c>
      <c r="M262" s="275">
        <v>1000</v>
      </c>
      <c r="N262" s="269"/>
      <c r="O262" s="269"/>
      <c r="P262" s="269"/>
      <c r="Q262" s="269"/>
      <c r="R262" s="269"/>
      <c r="S262" s="269"/>
      <c r="T262" s="269"/>
      <c r="U262" s="269"/>
      <c r="V262" s="269"/>
      <c r="W262" s="269"/>
      <c r="X262" s="273" t="s">
        <v>720</v>
      </c>
      <c r="Y262" s="272">
        <f>+E262*G262*I262*K262/M262</f>
        <v>4.9935419999999997</v>
      </c>
      <c r="Z262" s="246">
        <v>4</v>
      </c>
      <c r="AA262" s="246">
        <f t="shared" si="20"/>
        <v>19.974167999999999</v>
      </c>
      <c r="AB262" s="246"/>
      <c r="AC262" s="246">
        <f t="shared" si="14"/>
        <v>19.97</v>
      </c>
      <c r="AD262" s="246"/>
    </row>
    <row r="263" spans="1:30" ht="30.2" customHeight="1">
      <c r="A263" s="277" t="s">
        <v>828</v>
      </c>
      <c r="B263" s="246" t="s">
        <v>698</v>
      </c>
      <c r="C263" s="246" t="s">
        <v>697</v>
      </c>
      <c r="D263" s="244"/>
      <c r="E263" s="268"/>
      <c r="F263" s="269"/>
      <c r="G263" s="269"/>
      <c r="H263" s="269"/>
      <c r="I263" s="269"/>
      <c r="J263" s="269"/>
      <c r="K263" s="269"/>
      <c r="L263" s="269"/>
      <c r="M263" s="269"/>
      <c r="N263" s="269"/>
      <c r="O263" s="269"/>
      <c r="P263" s="269"/>
      <c r="Q263" s="269"/>
      <c r="R263" s="269"/>
      <c r="S263" s="269"/>
      <c r="T263" s="269"/>
      <c r="U263" s="269"/>
      <c r="V263" s="269"/>
      <c r="W263" s="269"/>
      <c r="X263" s="269"/>
      <c r="Y263" s="271"/>
      <c r="Z263" s="246"/>
      <c r="AA263" s="246"/>
      <c r="AB263" s="246"/>
      <c r="AC263" s="246"/>
      <c r="AD263" s="246"/>
    </row>
    <row r="264" spans="1:30" ht="30.2" customHeight="1">
      <c r="A264" s="277" t="s">
        <v>829</v>
      </c>
      <c r="B264" s="246" t="s">
        <v>698</v>
      </c>
      <c r="C264" s="246" t="s">
        <v>697</v>
      </c>
      <c r="D264" s="244" t="s">
        <v>719</v>
      </c>
      <c r="E264" s="268">
        <v>300</v>
      </c>
      <c r="F264" s="273" t="s">
        <v>712</v>
      </c>
      <c r="G264" s="269">
        <v>380</v>
      </c>
      <c r="H264" s="273" t="s">
        <v>712</v>
      </c>
      <c r="I264" s="269">
        <v>20</v>
      </c>
      <c r="J264" s="273" t="s">
        <v>712</v>
      </c>
      <c r="K264" s="274">
        <v>7.8499999999999993E-3</v>
      </c>
      <c r="L264" s="273" t="s">
        <v>721</v>
      </c>
      <c r="M264" s="275">
        <v>1000</v>
      </c>
      <c r="N264" s="269"/>
      <c r="O264" s="269"/>
      <c r="P264" s="269"/>
      <c r="Q264" s="269"/>
      <c r="R264" s="269"/>
      <c r="S264" s="269"/>
      <c r="T264" s="269"/>
      <c r="U264" s="269"/>
      <c r="V264" s="269"/>
      <c r="W264" s="269"/>
      <c r="X264" s="273" t="s">
        <v>720</v>
      </c>
      <c r="Y264" s="272">
        <f t="shared" ref="Y264:Y272" si="22">+E264*G264*I264*K264/M264</f>
        <v>17.898</v>
      </c>
      <c r="Z264" s="246">
        <v>2</v>
      </c>
      <c r="AA264" s="246">
        <f t="shared" si="20"/>
        <v>35.795999999999999</v>
      </c>
      <c r="AB264" s="246"/>
      <c r="AC264" s="246">
        <f t="shared" ref="AC264:AC297" si="23">ROUNDDOWN(AA264+(AA264*AB264),2)</f>
        <v>35.79</v>
      </c>
      <c r="AD264" s="246"/>
    </row>
    <row r="265" spans="1:30" ht="30.2" customHeight="1">
      <c r="A265" s="277" t="s">
        <v>830</v>
      </c>
      <c r="B265" s="246" t="s">
        <v>698</v>
      </c>
      <c r="C265" s="246" t="s">
        <v>697</v>
      </c>
      <c r="D265" s="244" t="s">
        <v>719</v>
      </c>
      <c r="E265" s="268">
        <v>245.9</v>
      </c>
      <c r="F265" s="273" t="s">
        <v>712</v>
      </c>
      <c r="G265" s="269">
        <v>380</v>
      </c>
      <c r="H265" s="273" t="s">
        <v>712</v>
      </c>
      <c r="I265" s="269">
        <v>20</v>
      </c>
      <c r="J265" s="273" t="s">
        <v>712</v>
      </c>
      <c r="K265" s="274">
        <v>7.8499999999999993E-3</v>
      </c>
      <c r="L265" s="273" t="s">
        <v>721</v>
      </c>
      <c r="M265" s="275">
        <v>1000</v>
      </c>
      <c r="N265" s="269"/>
      <c r="O265" s="269"/>
      <c r="P265" s="269"/>
      <c r="Q265" s="269"/>
      <c r="R265" s="269"/>
      <c r="S265" s="269"/>
      <c r="T265" s="269"/>
      <c r="U265" s="269"/>
      <c r="V265" s="269"/>
      <c r="W265" s="269"/>
      <c r="X265" s="273" t="s">
        <v>720</v>
      </c>
      <c r="Y265" s="272">
        <f t="shared" si="22"/>
        <v>14.670393999999998</v>
      </c>
      <c r="Z265" s="246">
        <v>4</v>
      </c>
      <c r="AA265" s="246">
        <f t="shared" si="20"/>
        <v>58.681575999999993</v>
      </c>
      <c r="AB265" s="246"/>
      <c r="AC265" s="246">
        <f t="shared" si="23"/>
        <v>58.68</v>
      </c>
      <c r="AD265" s="246"/>
    </row>
    <row r="266" spans="1:30" ht="30.2" customHeight="1">
      <c r="A266" s="277" t="s">
        <v>831</v>
      </c>
      <c r="B266" s="246" t="s">
        <v>698</v>
      </c>
      <c r="C266" s="246" t="s">
        <v>697</v>
      </c>
      <c r="D266" s="244" t="s">
        <v>719</v>
      </c>
      <c r="E266" s="268">
        <v>300</v>
      </c>
      <c r="F266" s="273" t="s">
        <v>712</v>
      </c>
      <c r="G266" s="269">
        <v>380</v>
      </c>
      <c r="H266" s="273" t="s">
        <v>712</v>
      </c>
      <c r="I266" s="269">
        <v>5</v>
      </c>
      <c r="J266" s="273" t="s">
        <v>712</v>
      </c>
      <c r="K266" s="274">
        <v>7.8499999999999993E-3</v>
      </c>
      <c r="L266" s="273" t="s">
        <v>721</v>
      </c>
      <c r="M266" s="275">
        <v>1000</v>
      </c>
      <c r="N266" s="269"/>
      <c r="O266" s="269"/>
      <c r="P266" s="269"/>
      <c r="Q266" s="269"/>
      <c r="R266" s="269"/>
      <c r="S266" s="269"/>
      <c r="T266" s="269"/>
      <c r="U266" s="269"/>
      <c r="V266" s="269"/>
      <c r="W266" s="269"/>
      <c r="X266" s="273" t="s">
        <v>720</v>
      </c>
      <c r="Y266" s="272">
        <f t="shared" si="22"/>
        <v>4.4744999999999999</v>
      </c>
      <c r="Z266" s="246">
        <v>2</v>
      </c>
      <c r="AA266" s="246">
        <f t="shared" si="20"/>
        <v>8.9489999999999998</v>
      </c>
      <c r="AB266" s="246"/>
      <c r="AC266" s="246">
        <f t="shared" si="23"/>
        <v>8.94</v>
      </c>
      <c r="AD266" s="246"/>
    </row>
    <row r="267" spans="1:30" ht="30.2" customHeight="1">
      <c r="A267" s="277" t="s">
        <v>832</v>
      </c>
      <c r="B267" s="246" t="s">
        <v>698</v>
      </c>
      <c r="C267" s="246" t="s">
        <v>697</v>
      </c>
      <c r="D267" s="244" t="s">
        <v>719</v>
      </c>
      <c r="E267" s="268">
        <v>300</v>
      </c>
      <c r="F267" s="273" t="s">
        <v>712</v>
      </c>
      <c r="G267" s="269">
        <v>380</v>
      </c>
      <c r="H267" s="273" t="s">
        <v>712</v>
      </c>
      <c r="I267" s="269">
        <v>3</v>
      </c>
      <c r="J267" s="273" t="s">
        <v>712</v>
      </c>
      <c r="K267" s="274">
        <v>7.8499999999999993E-3</v>
      </c>
      <c r="L267" s="273" t="s">
        <v>721</v>
      </c>
      <c r="M267" s="275">
        <v>1000</v>
      </c>
      <c r="N267" s="269"/>
      <c r="O267" s="269"/>
      <c r="P267" s="269"/>
      <c r="Q267" s="269"/>
      <c r="R267" s="269"/>
      <c r="S267" s="269"/>
      <c r="T267" s="269"/>
      <c r="U267" s="269"/>
      <c r="V267" s="269"/>
      <c r="W267" s="269"/>
      <c r="X267" s="273" t="s">
        <v>720</v>
      </c>
      <c r="Y267" s="272">
        <f t="shared" si="22"/>
        <v>2.6846999999999999</v>
      </c>
      <c r="Z267" s="246">
        <v>2</v>
      </c>
      <c r="AA267" s="246">
        <f t="shared" si="20"/>
        <v>5.3693999999999997</v>
      </c>
      <c r="AB267" s="246"/>
      <c r="AC267" s="246">
        <f t="shared" si="23"/>
        <v>5.36</v>
      </c>
      <c r="AD267" s="246"/>
    </row>
    <row r="268" spans="1:30" ht="30.2" customHeight="1">
      <c r="A268" s="277" t="s">
        <v>833</v>
      </c>
      <c r="B268" s="246" t="s">
        <v>698</v>
      </c>
      <c r="C268" s="246" t="s">
        <v>697</v>
      </c>
      <c r="D268" s="244" t="s">
        <v>719</v>
      </c>
      <c r="E268" s="268">
        <v>300</v>
      </c>
      <c r="F268" s="273" t="s">
        <v>712</v>
      </c>
      <c r="G268" s="269">
        <v>380</v>
      </c>
      <c r="H268" s="273" t="s">
        <v>712</v>
      </c>
      <c r="I268" s="269">
        <v>2</v>
      </c>
      <c r="J268" s="273" t="s">
        <v>712</v>
      </c>
      <c r="K268" s="274">
        <v>7.8499999999999993E-3</v>
      </c>
      <c r="L268" s="273" t="s">
        <v>721</v>
      </c>
      <c r="M268" s="275">
        <v>1000</v>
      </c>
      <c r="N268" s="269"/>
      <c r="O268" s="269"/>
      <c r="P268" s="269"/>
      <c r="Q268" s="269"/>
      <c r="R268" s="269"/>
      <c r="S268" s="269"/>
      <c r="T268" s="269"/>
      <c r="U268" s="269"/>
      <c r="V268" s="269"/>
      <c r="W268" s="269"/>
      <c r="X268" s="273" t="s">
        <v>720</v>
      </c>
      <c r="Y268" s="272">
        <f t="shared" si="22"/>
        <v>1.7898000000000001</v>
      </c>
      <c r="Z268" s="246">
        <v>2</v>
      </c>
      <c r="AA268" s="246">
        <f t="shared" si="20"/>
        <v>3.5796000000000001</v>
      </c>
      <c r="AB268" s="246"/>
      <c r="AC268" s="246">
        <f t="shared" si="23"/>
        <v>3.57</v>
      </c>
      <c r="AD268" s="246"/>
    </row>
    <row r="269" spans="1:30" ht="30.2" customHeight="1">
      <c r="A269" s="277" t="s">
        <v>834</v>
      </c>
      <c r="B269" s="246" t="s">
        <v>698</v>
      </c>
      <c r="C269" s="246" t="s">
        <v>697</v>
      </c>
      <c r="D269" s="244" t="s">
        <v>719</v>
      </c>
      <c r="E269" s="268">
        <v>139.5</v>
      </c>
      <c r="F269" s="273" t="s">
        <v>712</v>
      </c>
      <c r="G269" s="269">
        <v>380</v>
      </c>
      <c r="H269" s="273" t="s">
        <v>712</v>
      </c>
      <c r="I269" s="269">
        <v>10</v>
      </c>
      <c r="J269" s="273" t="s">
        <v>712</v>
      </c>
      <c r="K269" s="274">
        <v>7.8499999999999993E-3</v>
      </c>
      <c r="L269" s="273" t="s">
        <v>721</v>
      </c>
      <c r="M269" s="275">
        <v>1000</v>
      </c>
      <c r="N269" s="269"/>
      <c r="O269" s="269"/>
      <c r="P269" s="269"/>
      <c r="Q269" s="269"/>
      <c r="R269" s="269"/>
      <c r="S269" s="269"/>
      <c r="T269" s="269"/>
      <c r="U269" s="269"/>
      <c r="V269" s="269"/>
      <c r="W269" s="269"/>
      <c r="X269" s="273" t="s">
        <v>720</v>
      </c>
      <c r="Y269" s="272">
        <f t="shared" si="22"/>
        <v>4.1612849999999995</v>
      </c>
      <c r="Z269" s="246">
        <v>4</v>
      </c>
      <c r="AA269" s="246">
        <f t="shared" si="20"/>
        <v>16.645139999999998</v>
      </c>
      <c r="AB269" s="246"/>
      <c r="AC269" s="246">
        <f t="shared" si="23"/>
        <v>16.64</v>
      </c>
      <c r="AD269" s="246"/>
    </row>
    <row r="270" spans="1:30" ht="30.2" customHeight="1">
      <c r="A270" s="277" t="s">
        <v>835</v>
      </c>
      <c r="B270" s="246" t="s">
        <v>698</v>
      </c>
      <c r="C270" s="246" t="s">
        <v>697</v>
      </c>
      <c r="D270" s="244" t="s">
        <v>719</v>
      </c>
      <c r="E270" s="268">
        <v>610</v>
      </c>
      <c r="F270" s="273" t="s">
        <v>712</v>
      </c>
      <c r="G270" s="269">
        <v>286.5</v>
      </c>
      <c r="H270" s="273" t="s">
        <v>712</v>
      </c>
      <c r="I270" s="269">
        <v>12</v>
      </c>
      <c r="J270" s="273" t="s">
        <v>712</v>
      </c>
      <c r="K270" s="274">
        <v>7.8499999999999993E-3</v>
      </c>
      <c r="L270" s="273" t="s">
        <v>721</v>
      </c>
      <c r="M270" s="275">
        <v>1000</v>
      </c>
      <c r="N270" s="269"/>
      <c r="O270" s="269"/>
      <c r="P270" s="269"/>
      <c r="Q270" s="269"/>
      <c r="R270" s="269"/>
      <c r="S270" s="269"/>
      <c r="T270" s="269"/>
      <c r="U270" s="269"/>
      <c r="V270" s="269"/>
      <c r="W270" s="269"/>
      <c r="X270" s="273" t="s">
        <v>720</v>
      </c>
      <c r="Y270" s="272">
        <f t="shared" si="22"/>
        <v>16.462862999999999</v>
      </c>
      <c r="Z270" s="246">
        <v>2</v>
      </c>
      <c r="AA270" s="246">
        <f t="shared" si="20"/>
        <v>32.925725999999997</v>
      </c>
      <c r="AB270" s="246"/>
      <c r="AC270" s="246">
        <f t="shared" si="23"/>
        <v>32.92</v>
      </c>
      <c r="AD270" s="246"/>
    </row>
    <row r="271" spans="1:30" ht="30.2" customHeight="1">
      <c r="A271" s="277" t="s">
        <v>836</v>
      </c>
      <c r="B271" s="246" t="s">
        <v>698</v>
      </c>
      <c r="C271" s="246" t="s">
        <v>697</v>
      </c>
      <c r="D271" s="244" t="s">
        <v>719</v>
      </c>
      <c r="E271" s="268">
        <v>286.5</v>
      </c>
      <c r="F271" s="273" t="s">
        <v>712</v>
      </c>
      <c r="G271" s="269">
        <v>102</v>
      </c>
      <c r="H271" s="273" t="s">
        <v>712</v>
      </c>
      <c r="I271" s="269">
        <v>12</v>
      </c>
      <c r="J271" s="273" t="s">
        <v>712</v>
      </c>
      <c r="K271" s="274">
        <v>7.8499999999999993E-3</v>
      </c>
      <c r="L271" s="273" t="s">
        <v>721</v>
      </c>
      <c r="M271" s="275">
        <v>1000</v>
      </c>
      <c r="N271" s="269"/>
      <c r="O271" s="269"/>
      <c r="P271" s="269"/>
      <c r="Q271" s="269"/>
      <c r="R271" s="269"/>
      <c r="S271" s="269"/>
      <c r="T271" s="269"/>
      <c r="U271" s="269"/>
      <c r="V271" s="269"/>
      <c r="W271" s="269"/>
      <c r="X271" s="273" t="s">
        <v>720</v>
      </c>
      <c r="Y271" s="272">
        <f t="shared" si="22"/>
        <v>2.7528066</v>
      </c>
      <c r="Z271" s="246">
        <v>4</v>
      </c>
      <c r="AA271" s="246">
        <f t="shared" si="20"/>
        <v>11.0112264</v>
      </c>
      <c r="AB271" s="246"/>
      <c r="AC271" s="246">
        <f t="shared" si="23"/>
        <v>11.01</v>
      </c>
      <c r="AD271" s="246"/>
    </row>
    <row r="272" spans="1:30" ht="30.2" customHeight="1">
      <c r="A272" s="277" t="s">
        <v>837</v>
      </c>
      <c r="B272" s="246" t="s">
        <v>723</v>
      </c>
      <c r="C272" s="246" t="s">
        <v>697</v>
      </c>
      <c r="D272" s="244" t="s">
        <v>719</v>
      </c>
      <c r="E272" s="268">
        <v>15</v>
      </c>
      <c r="F272" s="273" t="s">
        <v>712</v>
      </c>
      <c r="G272" s="269">
        <v>15</v>
      </c>
      <c r="H272" s="273" t="s">
        <v>712</v>
      </c>
      <c r="I272" s="269">
        <v>142</v>
      </c>
      <c r="J272" s="273" t="s">
        <v>712</v>
      </c>
      <c r="K272" s="274">
        <v>7.8499999999999993E-3</v>
      </c>
      <c r="L272" s="273" t="s">
        <v>721</v>
      </c>
      <c r="M272" s="275">
        <v>1000</v>
      </c>
      <c r="N272" s="269"/>
      <c r="O272" s="269"/>
      <c r="P272" s="269"/>
      <c r="Q272" s="269"/>
      <c r="R272" s="269"/>
      <c r="S272" s="269"/>
      <c r="T272" s="269"/>
      <c r="U272" s="269"/>
      <c r="V272" s="269"/>
      <c r="W272" s="269"/>
      <c r="X272" s="273" t="s">
        <v>720</v>
      </c>
      <c r="Y272" s="272">
        <f t="shared" si="22"/>
        <v>0.25080749999999996</v>
      </c>
      <c r="Z272" s="246">
        <v>4</v>
      </c>
      <c r="AA272" s="246">
        <f t="shared" si="20"/>
        <v>1.0032299999999998</v>
      </c>
      <c r="AB272" s="246"/>
      <c r="AC272" s="246">
        <f t="shared" si="23"/>
        <v>1</v>
      </c>
      <c r="AD272" s="246"/>
    </row>
    <row r="273" spans="1:30" ht="30.2" customHeight="1">
      <c r="A273" s="277" t="s">
        <v>838</v>
      </c>
      <c r="B273" s="246" t="s">
        <v>839</v>
      </c>
      <c r="C273" s="246" t="s">
        <v>840</v>
      </c>
      <c r="D273" s="244" t="s">
        <v>719</v>
      </c>
      <c r="E273" s="268"/>
      <c r="F273" s="269"/>
      <c r="G273" s="269"/>
      <c r="H273" s="269"/>
      <c r="I273" s="269"/>
      <c r="J273" s="269"/>
      <c r="K273" s="269"/>
      <c r="L273" s="269"/>
      <c r="M273" s="269"/>
      <c r="N273" s="269"/>
      <c r="O273" s="269"/>
      <c r="P273" s="269"/>
      <c r="Q273" s="269"/>
      <c r="R273" s="269"/>
      <c r="S273" s="269"/>
      <c r="T273" s="269"/>
      <c r="U273" s="269"/>
      <c r="V273" s="269"/>
      <c r="W273" s="269"/>
      <c r="X273" s="269"/>
      <c r="Y273" s="271"/>
      <c r="Z273" s="246"/>
      <c r="AA273" s="246"/>
      <c r="AB273" s="246"/>
      <c r="AC273" s="246"/>
      <c r="AD273" s="246"/>
    </row>
    <row r="274" spans="1:30" ht="30.2" customHeight="1">
      <c r="A274" s="277" t="s">
        <v>841</v>
      </c>
      <c r="B274" s="246" t="s">
        <v>704</v>
      </c>
      <c r="C274" s="246" t="s">
        <v>842</v>
      </c>
      <c r="D274" s="244" t="s">
        <v>719</v>
      </c>
      <c r="E274" s="268">
        <v>100</v>
      </c>
      <c r="F274" s="273" t="s">
        <v>712</v>
      </c>
      <c r="G274" s="269">
        <v>14.9</v>
      </c>
      <c r="H274" s="273" t="s">
        <v>721</v>
      </c>
      <c r="I274" s="275">
        <v>1000</v>
      </c>
      <c r="J274" s="269"/>
      <c r="K274" s="269"/>
      <c r="L274" s="269"/>
      <c r="M274" s="269"/>
      <c r="N274" s="269"/>
      <c r="O274" s="269"/>
      <c r="P274" s="269"/>
      <c r="Q274" s="269"/>
      <c r="R274" s="269"/>
      <c r="S274" s="269"/>
      <c r="T274" s="269"/>
      <c r="U274" s="269"/>
      <c r="V274" s="269"/>
      <c r="W274" s="269"/>
      <c r="X274" s="273" t="s">
        <v>720</v>
      </c>
      <c r="Y274" s="271">
        <f t="shared" ref="Y274" si="24">+E274*G274/I274</f>
        <v>1.49</v>
      </c>
      <c r="Z274" s="246">
        <v>2</v>
      </c>
      <c r="AA274" s="246">
        <f t="shared" si="20"/>
        <v>2.98</v>
      </c>
      <c r="AB274" s="246"/>
      <c r="AC274" s="246">
        <f t="shared" si="23"/>
        <v>2.98</v>
      </c>
      <c r="AD274" s="246"/>
    </row>
    <row r="275" spans="1:30" ht="30.2" customHeight="1">
      <c r="A275" s="277" t="s">
        <v>843</v>
      </c>
      <c r="B275" s="246" t="s">
        <v>698</v>
      </c>
      <c r="C275" s="246" t="s">
        <v>697</v>
      </c>
      <c r="D275" s="244" t="s">
        <v>719</v>
      </c>
      <c r="E275" s="268">
        <v>160</v>
      </c>
      <c r="F275" s="273" t="s">
        <v>712</v>
      </c>
      <c r="G275" s="269">
        <v>40</v>
      </c>
      <c r="H275" s="273" t="s">
        <v>712</v>
      </c>
      <c r="I275" s="269">
        <v>6</v>
      </c>
      <c r="J275" s="273" t="s">
        <v>712</v>
      </c>
      <c r="K275" s="274">
        <v>7.8499999999999993E-3</v>
      </c>
      <c r="L275" s="273" t="s">
        <v>721</v>
      </c>
      <c r="M275" s="275">
        <v>1000</v>
      </c>
      <c r="N275" s="269"/>
      <c r="O275" s="269"/>
      <c r="P275" s="269"/>
      <c r="Q275" s="269"/>
      <c r="R275" s="269"/>
      <c r="S275" s="269"/>
      <c r="T275" s="269"/>
      <c r="U275" s="269"/>
      <c r="V275" s="269"/>
      <c r="W275" s="269"/>
      <c r="X275" s="273" t="s">
        <v>720</v>
      </c>
      <c r="Y275" s="272">
        <f t="shared" ref="Y275:Y277" si="25">+E275*G275*I275*K275/M275</f>
        <v>0.30143999999999999</v>
      </c>
      <c r="Z275" s="246">
        <v>2</v>
      </c>
      <c r="AA275" s="246">
        <f t="shared" si="20"/>
        <v>0.60287999999999997</v>
      </c>
      <c r="AB275" s="246"/>
      <c r="AC275" s="246">
        <f t="shared" si="23"/>
        <v>0.6</v>
      </c>
      <c r="AD275" s="246"/>
    </row>
    <row r="276" spans="1:30" ht="30.2" customHeight="1">
      <c r="A276" s="277" t="s">
        <v>844</v>
      </c>
      <c r="B276" s="246" t="s">
        <v>698</v>
      </c>
      <c r="C276" s="246" t="s">
        <v>697</v>
      </c>
      <c r="D276" s="244" t="s">
        <v>719</v>
      </c>
      <c r="E276" s="268">
        <v>225</v>
      </c>
      <c r="F276" s="273" t="s">
        <v>712</v>
      </c>
      <c r="G276" s="269">
        <v>80</v>
      </c>
      <c r="H276" s="273" t="s">
        <v>712</v>
      </c>
      <c r="I276" s="269">
        <v>6</v>
      </c>
      <c r="J276" s="273" t="s">
        <v>712</v>
      </c>
      <c r="K276" s="274">
        <v>7.8499999999999993E-3</v>
      </c>
      <c r="L276" s="273" t="s">
        <v>721</v>
      </c>
      <c r="M276" s="275">
        <v>1000</v>
      </c>
      <c r="N276" s="269"/>
      <c r="O276" s="269"/>
      <c r="P276" s="269"/>
      <c r="Q276" s="269"/>
      <c r="R276" s="269"/>
      <c r="S276" s="269"/>
      <c r="T276" s="269"/>
      <c r="U276" s="269"/>
      <c r="V276" s="269"/>
      <c r="W276" s="269"/>
      <c r="X276" s="273" t="s">
        <v>720</v>
      </c>
      <c r="Y276" s="272">
        <f t="shared" si="25"/>
        <v>0.8478</v>
      </c>
      <c r="Z276" s="246">
        <v>2</v>
      </c>
      <c r="AA276" s="246">
        <f t="shared" si="20"/>
        <v>1.6956</v>
      </c>
      <c r="AB276" s="246"/>
      <c r="AC276" s="246">
        <f t="shared" si="23"/>
        <v>1.69</v>
      </c>
      <c r="AD276" s="246"/>
    </row>
    <row r="277" spans="1:30" ht="30.2" customHeight="1">
      <c r="A277" s="277" t="s">
        <v>845</v>
      </c>
      <c r="B277" s="246" t="s">
        <v>698</v>
      </c>
      <c r="C277" s="246" t="s">
        <v>866</v>
      </c>
      <c r="D277" s="244" t="s">
        <v>719</v>
      </c>
      <c r="E277" s="268">
        <v>40</v>
      </c>
      <c r="F277" s="273" t="s">
        <v>712</v>
      </c>
      <c r="G277" s="269">
        <v>40</v>
      </c>
      <c r="H277" s="273" t="s">
        <v>712</v>
      </c>
      <c r="I277" s="269">
        <v>100</v>
      </c>
      <c r="J277" s="273" t="s">
        <v>712</v>
      </c>
      <c r="K277" s="274">
        <v>7.8499999999999993E-3</v>
      </c>
      <c r="L277" s="273" t="s">
        <v>721</v>
      </c>
      <c r="M277" s="275">
        <v>1000</v>
      </c>
      <c r="N277" s="269"/>
      <c r="O277" s="269"/>
      <c r="P277" s="269"/>
      <c r="Q277" s="269"/>
      <c r="R277" s="269"/>
      <c r="S277" s="269"/>
      <c r="T277" s="269"/>
      <c r="U277" s="269"/>
      <c r="V277" s="269"/>
      <c r="W277" s="269"/>
      <c r="X277" s="273" t="s">
        <v>720</v>
      </c>
      <c r="Y277" s="272">
        <f t="shared" si="25"/>
        <v>1.256</v>
      </c>
      <c r="Z277" s="246">
        <v>2</v>
      </c>
      <c r="AA277" s="246">
        <f t="shared" si="20"/>
        <v>2.512</v>
      </c>
      <c r="AB277" s="246"/>
      <c r="AC277" s="246">
        <f t="shared" si="23"/>
        <v>2.5099999999999998</v>
      </c>
      <c r="AD277" s="246"/>
    </row>
    <row r="278" spans="1:30" ht="30.2" customHeight="1">
      <c r="A278" s="247" t="s">
        <v>849</v>
      </c>
      <c r="B278" s="246"/>
      <c r="C278" s="246"/>
      <c r="D278" s="244"/>
      <c r="E278" s="268"/>
      <c r="F278" s="269"/>
      <c r="G278" s="269"/>
      <c r="H278" s="269"/>
      <c r="I278" s="269"/>
      <c r="J278" s="269"/>
      <c r="K278" s="269"/>
      <c r="L278" s="269"/>
      <c r="M278" s="269"/>
      <c r="N278" s="269"/>
      <c r="O278" s="269"/>
      <c r="P278" s="269"/>
      <c r="Q278" s="269"/>
      <c r="R278" s="269"/>
      <c r="S278" s="269"/>
      <c r="T278" s="269"/>
      <c r="U278" s="269"/>
      <c r="V278" s="269"/>
      <c r="W278" s="269"/>
      <c r="X278" s="269"/>
      <c r="Y278" s="271"/>
      <c r="Z278" s="246"/>
      <c r="AA278" s="246"/>
      <c r="AB278" s="246"/>
      <c r="AC278" s="246"/>
      <c r="AD278" s="246"/>
    </row>
    <row r="279" spans="1:30" ht="30.2" customHeight="1">
      <c r="A279" s="277" t="s">
        <v>850</v>
      </c>
      <c r="B279" s="246" t="s">
        <v>851</v>
      </c>
      <c r="C279" s="246" t="s">
        <v>697</v>
      </c>
      <c r="D279" s="244"/>
      <c r="E279" s="268"/>
      <c r="F279" s="269"/>
      <c r="G279" s="269"/>
      <c r="H279" s="269"/>
      <c r="I279" s="269"/>
      <c r="J279" s="269"/>
      <c r="K279" s="269"/>
      <c r="L279" s="269"/>
      <c r="M279" s="269"/>
      <c r="N279" s="269"/>
      <c r="O279" s="269"/>
      <c r="P279" s="269"/>
      <c r="Q279" s="269"/>
      <c r="R279" s="269"/>
      <c r="S279" s="269"/>
      <c r="T279" s="269"/>
      <c r="U279" s="269"/>
      <c r="V279" s="269"/>
      <c r="W279" s="269"/>
      <c r="X279" s="269"/>
      <c r="Y279" s="271"/>
      <c r="Z279" s="246"/>
      <c r="AA279" s="246"/>
      <c r="AB279" s="246"/>
      <c r="AC279" s="246"/>
      <c r="AD279" s="246"/>
    </row>
    <row r="280" spans="1:30" ht="30.2" customHeight="1">
      <c r="A280" s="277" t="s">
        <v>663</v>
      </c>
      <c r="B280" s="246" t="s">
        <v>698</v>
      </c>
      <c r="C280" s="246" t="s">
        <v>697</v>
      </c>
      <c r="D280" s="244" t="s">
        <v>719</v>
      </c>
      <c r="E280" s="268">
        <v>1870</v>
      </c>
      <c r="F280" s="273" t="s">
        <v>712</v>
      </c>
      <c r="G280" s="269">
        <v>2882</v>
      </c>
      <c r="H280" s="273" t="s">
        <v>712</v>
      </c>
      <c r="I280" s="269">
        <v>15</v>
      </c>
      <c r="J280" s="273" t="s">
        <v>712</v>
      </c>
      <c r="K280" s="274">
        <v>7.8499999999999993E-3</v>
      </c>
      <c r="L280" s="273" t="s">
        <v>721</v>
      </c>
      <c r="M280" s="275">
        <v>1000</v>
      </c>
      <c r="N280" s="269"/>
      <c r="O280" s="269"/>
      <c r="P280" s="269"/>
      <c r="Q280" s="269"/>
      <c r="R280" s="269"/>
      <c r="S280" s="269"/>
      <c r="T280" s="269"/>
      <c r="U280" s="269"/>
      <c r="V280" s="269"/>
      <c r="W280" s="269"/>
      <c r="X280" s="273" t="s">
        <v>720</v>
      </c>
      <c r="Y280" s="272">
        <f t="shared" ref="Y280" si="26">+E280*G280*I280*K280/M280</f>
        <v>634.59478499999989</v>
      </c>
      <c r="Z280" s="246">
        <v>1</v>
      </c>
      <c r="AA280" s="246">
        <f t="shared" ref="AA280:AA291" si="27">+Y280*Z280</f>
        <v>634.59478499999989</v>
      </c>
      <c r="AB280" s="246"/>
      <c r="AC280" s="246">
        <f t="shared" si="23"/>
        <v>634.59</v>
      </c>
      <c r="AD280" s="246"/>
    </row>
    <row r="281" spans="1:30" ht="30.2" customHeight="1">
      <c r="A281" s="277" t="s">
        <v>664</v>
      </c>
      <c r="B281" s="246" t="s">
        <v>700</v>
      </c>
      <c r="C281" s="246" t="s">
        <v>852</v>
      </c>
      <c r="D281" s="244" t="s">
        <v>719</v>
      </c>
      <c r="E281" s="268">
        <v>2346</v>
      </c>
      <c r="F281" s="273" t="s">
        <v>712</v>
      </c>
      <c r="G281" s="269">
        <v>31.5</v>
      </c>
      <c r="H281" s="273" t="s">
        <v>721</v>
      </c>
      <c r="I281" s="275">
        <v>1000</v>
      </c>
      <c r="J281" s="269"/>
      <c r="K281" s="269"/>
      <c r="L281" s="269"/>
      <c r="M281" s="269"/>
      <c r="N281" s="269"/>
      <c r="O281" s="269"/>
      <c r="P281" s="269"/>
      <c r="Q281" s="269"/>
      <c r="R281" s="269"/>
      <c r="S281" s="269"/>
      <c r="T281" s="269"/>
      <c r="U281" s="269"/>
      <c r="V281" s="269"/>
      <c r="W281" s="269"/>
      <c r="X281" s="273" t="s">
        <v>720</v>
      </c>
      <c r="Y281" s="271">
        <f t="shared" ref="Y281:Y287" si="28">+E281*G281/I281</f>
        <v>73.899000000000001</v>
      </c>
      <c r="Z281" s="246">
        <v>1</v>
      </c>
      <c r="AA281" s="246">
        <f t="shared" si="27"/>
        <v>73.899000000000001</v>
      </c>
      <c r="AB281" s="246"/>
      <c r="AC281" s="246">
        <f t="shared" si="23"/>
        <v>73.89</v>
      </c>
      <c r="AD281" s="246"/>
    </row>
    <row r="282" spans="1:30" ht="30.2" customHeight="1">
      <c r="A282" s="277" t="s">
        <v>665</v>
      </c>
      <c r="B282" s="246" t="s">
        <v>700</v>
      </c>
      <c r="C282" s="246" t="s">
        <v>852</v>
      </c>
      <c r="D282" s="244" t="s">
        <v>719</v>
      </c>
      <c r="E282" s="268">
        <v>666.5</v>
      </c>
      <c r="F282" s="273" t="s">
        <v>712</v>
      </c>
      <c r="G282" s="269">
        <v>31.5</v>
      </c>
      <c r="H282" s="273" t="s">
        <v>721</v>
      </c>
      <c r="I282" s="275">
        <v>1000</v>
      </c>
      <c r="J282" s="269"/>
      <c r="K282" s="269"/>
      <c r="L282" s="269"/>
      <c r="M282" s="269"/>
      <c r="N282" s="269"/>
      <c r="O282" s="269"/>
      <c r="P282" s="269"/>
      <c r="Q282" s="269"/>
      <c r="R282" s="269"/>
      <c r="S282" s="269"/>
      <c r="T282" s="269"/>
      <c r="U282" s="269"/>
      <c r="V282" s="269"/>
      <c r="W282" s="269"/>
      <c r="X282" s="273" t="s">
        <v>720</v>
      </c>
      <c r="Y282" s="271">
        <f t="shared" si="28"/>
        <v>20.99475</v>
      </c>
      <c r="Z282" s="246">
        <v>3</v>
      </c>
      <c r="AA282" s="246">
        <f t="shared" si="27"/>
        <v>62.984250000000003</v>
      </c>
      <c r="AB282" s="246"/>
      <c r="AC282" s="246">
        <f t="shared" si="23"/>
        <v>62.98</v>
      </c>
      <c r="AD282" s="246"/>
    </row>
    <row r="283" spans="1:30" ht="30.2" customHeight="1">
      <c r="A283" s="277" t="s">
        <v>666</v>
      </c>
      <c r="B283" s="246" t="s">
        <v>700</v>
      </c>
      <c r="C283" s="246" t="s">
        <v>852</v>
      </c>
      <c r="D283" s="244" t="s">
        <v>719</v>
      </c>
      <c r="E283" s="268">
        <v>666.5</v>
      </c>
      <c r="F283" s="273" t="s">
        <v>712</v>
      </c>
      <c r="G283" s="269">
        <v>31.5</v>
      </c>
      <c r="H283" s="273" t="s">
        <v>721</v>
      </c>
      <c r="I283" s="275">
        <v>1000</v>
      </c>
      <c r="J283" s="269"/>
      <c r="K283" s="269"/>
      <c r="L283" s="269"/>
      <c r="M283" s="269"/>
      <c r="N283" s="269"/>
      <c r="O283" s="269"/>
      <c r="P283" s="269"/>
      <c r="Q283" s="269"/>
      <c r="R283" s="269"/>
      <c r="S283" s="269"/>
      <c r="T283" s="269"/>
      <c r="U283" s="269"/>
      <c r="V283" s="269"/>
      <c r="W283" s="269"/>
      <c r="X283" s="273" t="s">
        <v>720</v>
      </c>
      <c r="Y283" s="271">
        <f t="shared" si="28"/>
        <v>20.99475</v>
      </c>
      <c r="Z283" s="246">
        <v>3</v>
      </c>
      <c r="AA283" s="246">
        <f t="shared" si="27"/>
        <v>62.984250000000003</v>
      </c>
      <c r="AB283" s="246"/>
      <c r="AC283" s="246">
        <f t="shared" si="23"/>
        <v>62.98</v>
      </c>
      <c r="AD283" s="246"/>
    </row>
    <row r="284" spans="1:30" ht="30.2" customHeight="1">
      <c r="A284" s="277" t="s">
        <v>667</v>
      </c>
      <c r="B284" s="246" t="s">
        <v>700</v>
      </c>
      <c r="C284" s="246" t="s">
        <v>852</v>
      </c>
      <c r="D284" s="244" t="s">
        <v>719</v>
      </c>
      <c r="E284" s="268">
        <v>1340</v>
      </c>
      <c r="F284" s="273" t="s">
        <v>712</v>
      </c>
      <c r="G284" s="269">
        <v>31.5</v>
      </c>
      <c r="H284" s="273" t="s">
        <v>721</v>
      </c>
      <c r="I284" s="275">
        <v>1000</v>
      </c>
      <c r="J284" s="269"/>
      <c r="K284" s="269"/>
      <c r="L284" s="269"/>
      <c r="M284" s="269"/>
      <c r="N284" s="269"/>
      <c r="O284" s="269"/>
      <c r="P284" s="269"/>
      <c r="Q284" s="269"/>
      <c r="R284" s="269"/>
      <c r="S284" s="269"/>
      <c r="T284" s="269"/>
      <c r="U284" s="269"/>
      <c r="V284" s="269"/>
      <c r="W284" s="269"/>
      <c r="X284" s="273" t="s">
        <v>720</v>
      </c>
      <c r="Y284" s="271">
        <f t="shared" si="28"/>
        <v>42.21</v>
      </c>
      <c r="Z284" s="246">
        <v>2</v>
      </c>
      <c r="AA284" s="246">
        <f t="shared" si="27"/>
        <v>84.42</v>
      </c>
      <c r="AB284" s="246"/>
      <c r="AC284" s="246">
        <f t="shared" si="23"/>
        <v>84.42</v>
      </c>
      <c r="AD284" s="246"/>
    </row>
    <row r="285" spans="1:30" ht="30.2" customHeight="1">
      <c r="A285" s="277" t="s">
        <v>668</v>
      </c>
      <c r="B285" s="246" t="s">
        <v>700</v>
      </c>
      <c r="C285" s="246" t="s">
        <v>852</v>
      </c>
      <c r="D285" s="244" t="s">
        <v>719</v>
      </c>
      <c r="E285" s="268">
        <v>264.60000000000002</v>
      </c>
      <c r="F285" s="273" t="s">
        <v>712</v>
      </c>
      <c r="G285" s="269">
        <v>31.5</v>
      </c>
      <c r="H285" s="273" t="s">
        <v>721</v>
      </c>
      <c r="I285" s="275">
        <v>1000</v>
      </c>
      <c r="J285" s="269"/>
      <c r="K285" s="269"/>
      <c r="L285" s="269"/>
      <c r="M285" s="269"/>
      <c r="N285" s="269"/>
      <c r="O285" s="269"/>
      <c r="P285" s="269"/>
      <c r="Q285" s="269"/>
      <c r="R285" s="269"/>
      <c r="S285" s="269"/>
      <c r="T285" s="269"/>
      <c r="U285" s="269"/>
      <c r="V285" s="269"/>
      <c r="W285" s="269"/>
      <c r="X285" s="273" t="s">
        <v>720</v>
      </c>
      <c r="Y285" s="271">
        <f t="shared" si="28"/>
        <v>8.3349000000000011</v>
      </c>
      <c r="Z285" s="246">
        <v>5</v>
      </c>
      <c r="AA285" s="246">
        <f t="shared" si="27"/>
        <v>41.674500000000009</v>
      </c>
      <c r="AB285" s="246"/>
      <c r="AC285" s="246">
        <f t="shared" si="23"/>
        <v>41.67</v>
      </c>
      <c r="AD285" s="246"/>
    </row>
    <row r="286" spans="1:30" ht="30.2" customHeight="1">
      <c r="A286" s="277" t="s">
        <v>669</v>
      </c>
      <c r="B286" s="246" t="s">
        <v>704</v>
      </c>
      <c r="C286" s="246" t="s">
        <v>853</v>
      </c>
      <c r="D286" s="244" t="s">
        <v>719</v>
      </c>
      <c r="E286" s="268">
        <v>2503</v>
      </c>
      <c r="F286" s="273" t="s">
        <v>712</v>
      </c>
      <c r="G286" s="269">
        <v>33.6</v>
      </c>
      <c r="H286" s="273" t="s">
        <v>721</v>
      </c>
      <c r="I286" s="275">
        <v>1000</v>
      </c>
      <c r="J286" s="269"/>
      <c r="K286" s="269"/>
      <c r="L286" s="269"/>
      <c r="M286" s="269"/>
      <c r="N286" s="269"/>
      <c r="O286" s="269"/>
      <c r="P286" s="269"/>
      <c r="Q286" s="269"/>
      <c r="R286" s="269"/>
      <c r="S286" s="269"/>
      <c r="T286" s="269"/>
      <c r="U286" s="269"/>
      <c r="V286" s="269"/>
      <c r="W286" s="269"/>
      <c r="X286" s="273" t="s">
        <v>720</v>
      </c>
      <c r="Y286" s="271">
        <f t="shared" si="28"/>
        <v>84.100800000000007</v>
      </c>
      <c r="Z286" s="246">
        <v>1</v>
      </c>
      <c r="AA286" s="246">
        <f t="shared" si="27"/>
        <v>84.100800000000007</v>
      </c>
      <c r="AB286" s="246"/>
      <c r="AC286" s="246">
        <f t="shared" si="23"/>
        <v>84.1</v>
      </c>
      <c r="AD286" s="246"/>
    </row>
    <row r="287" spans="1:30" ht="30.2" customHeight="1">
      <c r="A287" s="277" t="s">
        <v>854</v>
      </c>
      <c r="B287" s="246" t="s">
        <v>704</v>
      </c>
      <c r="C287" s="246" t="s">
        <v>730</v>
      </c>
      <c r="D287" s="244" t="s">
        <v>719</v>
      </c>
      <c r="E287" s="268">
        <v>2882</v>
      </c>
      <c r="F287" s="273" t="s">
        <v>712</v>
      </c>
      <c r="G287" s="269">
        <v>9.9600000000000009</v>
      </c>
      <c r="H287" s="273" t="s">
        <v>721</v>
      </c>
      <c r="I287" s="275">
        <v>1000</v>
      </c>
      <c r="J287" s="269"/>
      <c r="K287" s="269"/>
      <c r="L287" s="269"/>
      <c r="M287" s="269"/>
      <c r="N287" s="269"/>
      <c r="O287" s="269"/>
      <c r="P287" s="269"/>
      <c r="Q287" s="269"/>
      <c r="R287" s="269"/>
      <c r="S287" s="269"/>
      <c r="T287" s="269"/>
      <c r="U287" s="269"/>
      <c r="V287" s="269"/>
      <c r="W287" s="269"/>
      <c r="X287" s="273" t="s">
        <v>720</v>
      </c>
      <c r="Y287" s="271">
        <f t="shared" si="28"/>
        <v>28.704720000000002</v>
      </c>
      <c r="Z287" s="246">
        <v>1</v>
      </c>
      <c r="AA287" s="246">
        <f t="shared" si="27"/>
        <v>28.704720000000002</v>
      </c>
      <c r="AB287" s="246"/>
      <c r="AC287" s="246">
        <f t="shared" si="23"/>
        <v>28.7</v>
      </c>
      <c r="AD287" s="246"/>
    </row>
    <row r="288" spans="1:30" ht="30.2" customHeight="1">
      <c r="A288" s="277" t="s">
        <v>855</v>
      </c>
      <c r="B288" s="246" t="s">
        <v>856</v>
      </c>
      <c r="C288" s="246"/>
      <c r="D288" s="244"/>
      <c r="E288" s="268"/>
      <c r="F288" s="269"/>
      <c r="G288" s="269"/>
      <c r="H288" s="269"/>
      <c r="I288" s="269"/>
      <c r="J288" s="269"/>
      <c r="K288" s="269"/>
      <c r="L288" s="269"/>
      <c r="M288" s="269"/>
      <c r="N288" s="269"/>
      <c r="O288" s="269"/>
      <c r="P288" s="269"/>
      <c r="Q288" s="269"/>
      <c r="R288" s="269"/>
      <c r="S288" s="269"/>
      <c r="T288" s="269"/>
      <c r="U288" s="269"/>
      <c r="V288" s="269"/>
      <c r="W288" s="269"/>
      <c r="X288" s="269"/>
      <c r="Y288" s="271"/>
      <c r="Z288" s="246"/>
      <c r="AA288" s="246"/>
      <c r="AB288" s="246"/>
      <c r="AC288" s="246"/>
      <c r="AD288" s="246"/>
    </row>
    <row r="289" spans="1:33" ht="30.2" customHeight="1">
      <c r="A289" s="277" t="s">
        <v>670</v>
      </c>
      <c r="B289" s="246" t="s">
        <v>698</v>
      </c>
      <c r="C289" s="246" t="s">
        <v>865</v>
      </c>
      <c r="D289" s="244" t="s">
        <v>719</v>
      </c>
      <c r="E289" s="268">
        <v>200</v>
      </c>
      <c r="F289" s="273" t="s">
        <v>712</v>
      </c>
      <c r="G289" s="269">
        <v>3715</v>
      </c>
      <c r="H289" s="269" t="s">
        <v>862</v>
      </c>
      <c r="I289" s="269"/>
      <c r="J289" s="269"/>
      <c r="K289" s="269"/>
      <c r="L289" s="269"/>
      <c r="M289" s="269"/>
      <c r="N289" s="269"/>
      <c r="O289" s="269"/>
      <c r="P289" s="269"/>
      <c r="Q289" s="269"/>
      <c r="R289" s="269"/>
      <c r="S289" s="269"/>
      <c r="T289" s="269"/>
      <c r="U289" s="269"/>
      <c r="V289" s="269"/>
      <c r="W289" s="269"/>
      <c r="X289" s="273" t="s">
        <v>720</v>
      </c>
      <c r="Y289" s="271">
        <v>916.1</v>
      </c>
      <c r="Z289" s="246">
        <v>1</v>
      </c>
      <c r="AA289" s="246">
        <f t="shared" si="27"/>
        <v>916.1</v>
      </c>
      <c r="AB289" s="246"/>
      <c r="AC289" s="246">
        <f t="shared" si="23"/>
        <v>916.1</v>
      </c>
      <c r="AD289" s="246"/>
    </row>
    <row r="290" spans="1:33" ht="30.2" customHeight="1">
      <c r="A290" s="277" t="s">
        <v>857</v>
      </c>
      <c r="B290" s="246" t="s">
        <v>858</v>
      </c>
      <c r="C290" s="246" t="s">
        <v>760</v>
      </c>
      <c r="D290" s="244" t="s">
        <v>719</v>
      </c>
      <c r="E290" s="268" t="s">
        <v>863</v>
      </c>
      <c r="F290" s="269"/>
      <c r="G290" s="269"/>
      <c r="H290" s="269"/>
      <c r="I290" s="269"/>
      <c r="J290" s="269"/>
      <c r="K290" s="269"/>
      <c r="L290" s="269"/>
      <c r="M290" s="269"/>
      <c r="N290" s="269"/>
      <c r="O290" s="269"/>
      <c r="P290" s="269"/>
      <c r="Q290" s="269"/>
      <c r="R290" s="269"/>
      <c r="S290" s="269"/>
      <c r="T290" s="269"/>
      <c r="U290" s="269"/>
      <c r="V290" s="269"/>
      <c r="W290" s="269"/>
      <c r="X290" s="273" t="s">
        <v>720</v>
      </c>
      <c r="Y290" s="271">
        <v>53.9</v>
      </c>
      <c r="Z290" s="246">
        <v>2</v>
      </c>
      <c r="AA290" s="246">
        <f t="shared" si="27"/>
        <v>107.8</v>
      </c>
      <c r="AB290" s="246"/>
      <c r="AC290" s="246">
        <f t="shared" si="23"/>
        <v>107.8</v>
      </c>
      <c r="AD290" s="246"/>
      <c r="AG290" s="259"/>
    </row>
    <row r="291" spans="1:33" ht="30.2" customHeight="1">
      <c r="A291" s="277" t="s">
        <v>859</v>
      </c>
      <c r="B291" s="246" t="s">
        <v>860</v>
      </c>
      <c r="C291" s="246" t="s">
        <v>861</v>
      </c>
      <c r="D291" s="244" t="s">
        <v>719</v>
      </c>
      <c r="E291" s="268">
        <v>216.3</v>
      </c>
      <c r="F291" s="273" t="s">
        <v>712</v>
      </c>
      <c r="G291" s="269">
        <v>3936</v>
      </c>
      <c r="H291" s="269" t="s">
        <v>864</v>
      </c>
      <c r="I291" s="269"/>
      <c r="J291" s="269"/>
      <c r="K291" s="269"/>
      <c r="L291" s="269"/>
      <c r="M291" s="269"/>
      <c r="N291" s="269"/>
      <c r="O291" s="269"/>
      <c r="P291" s="269"/>
      <c r="Q291" s="269"/>
      <c r="R291" s="269"/>
      <c r="S291" s="269"/>
      <c r="T291" s="269"/>
      <c r="U291" s="269"/>
      <c r="V291" s="269"/>
      <c r="W291" s="269"/>
      <c r="X291" s="273" t="s">
        <v>720</v>
      </c>
      <c r="Y291" s="271">
        <v>1184.2</v>
      </c>
      <c r="Z291" s="246">
        <v>1</v>
      </c>
      <c r="AA291" s="246">
        <f t="shared" si="27"/>
        <v>1184.2</v>
      </c>
      <c r="AB291" s="246"/>
      <c r="AC291" s="246">
        <f t="shared" si="23"/>
        <v>1184.2</v>
      </c>
      <c r="AD291" s="246"/>
    </row>
    <row r="292" spans="1:33" ht="30.2" customHeight="1">
      <c r="A292" s="246"/>
      <c r="B292" s="244" t="s">
        <v>788</v>
      </c>
      <c r="C292" s="246"/>
      <c r="D292" s="244" t="s">
        <v>719</v>
      </c>
      <c r="E292" s="268"/>
      <c r="F292" s="269"/>
      <c r="G292" s="269"/>
      <c r="H292" s="269"/>
      <c r="I292" s="269"/>
      <c r="J292" s="269"/>
      <c r="K292" s="269"/>
      <c r="L292" s="269"/>
      <c r="M292" s="269"/>
      <c r="N292" s="269"/>
      <c r="O292" s="269"/>
      <c r="P292" s="269"/>
      <c r="Q292" s="269"/>
      <c r="R292" s="269"/>
      <c r="S292" s="269"/>
      <c r="T292" s="269"/>
      <c r="U292" s="269"/>
      <c r="V292" s="269"/>
      <c r="W292" s="269"/>
      <c r="X292" s="269"/>
      <c r="Y292" s="271"/>
      <c r="Z292" s="246"/>
      <c r="AA292" s="246">
        <f>SUM(AC258:AC289)</f>
        <v>2797.01</v>
      </c>
      <c r="AB292" s="246"/>
      <c r="AC292" s="246">
        <f t="shared" si="23"/>
        <v>2797.01</v>
      </c>
      <c r="AD292" s="246"/>
    </row>
    <row r="293" spans="1:33" ht="30.2" customHeight="1">
      <c r="A293" s="246"/>
      <c r="B293" s="244" t="s">
        <v>789</v>
      </c>
      <c r="C293" s="246" t="s">
        <v>698</v>
      </c>
      <c r="D293" s="244" t="s">
        <v>719</v>
      </c>
      <c r="E293" s="268"/>
      <c r="F293" s="269"/>
      <c r="G293" s="269"/>
      <c r="H293" s="269"/>
      <c r="I293" s="269"/>
      <c r="J293" s="269"/>
      <c r="K293" s="269"/>
      <c r="L293" s="269"/>
      <c r="M293" s="269"/>
      <c r="N293" s="269"/>
      <c r="O293" s="269"/>
      <c r="P293" s="269"/>
      <c r="Q293" s="269"/>
      <c r="R293" s="269"/>
      <c r="S293" s="269"/>
      <c r="T293" s="269"/>
      <c r="U293" s="269"/>
      <c r="V293" s="269"/>
      <c r="W293" s="269"/>
      <c r="X293" s="269"/>
      <c r="Y293" s="271"/>
      <c r="Z293" s="246"/>
      <c r="AA293" s="246">
        <f>SUMIF($B$252:$B$291,C293,$AC$252:$AC$291)</f>
        <v>1748.37</v>
      </c>
      <c r="AB293" s="246"/>
      <c r="AC293" s="246">
        <f t="shared" si="23"/>
        <v>1748.37</v>
      </c>
      <c r="AD293" s="246"/>
    </row>
    <row r="294" spans="1:33" ht="30.2" customHeight="1">
      <c r="A294" s="246"/>
      <c r="B294" s="244" t="s">
        <v>868</v>
      </c>
      <c r="C294" s="246" t="s">
        <v>867</v>
      </c>
      <c r="D294" s="244" t="s">
        <v>719</v>
      </c>
      <c r="E294" s="268"/>
      <c r="F294" s="269"/>
      <c r="G294" s="269"/>
      <c r="H294" s="269"/>
      <c r="I294" s="269"/>
      <c r="J294" s="269"/>
      <c r="K294" s="269"/>
      <c r="L294" s="269"/>
      <c r="M294" s="269"/>
      <c r="N294" s="269"/>
      <c r="O294" s="269"/>
      <c r="P294" s="269"/>
      <c r="Q294" s="269"/>
      <c r="R294" s="269"/>
      <c r="S294" s="269"/>
      <c r="T294" s="269"/>
      <c r="U294" s="269"/>
      <c r="V294" s="269"/>
      <c r="W294" s="269"/>
      <c r="X294" s="269"/>
      <c r="Y294" s="271"/>
      <c r="Z294" s="246"/>
      <c r="AA294" s="246">
        <f>SUMIF($B$252:$B$291,C294,$AC$252:$AC$291)</f>
        <v>325.94</v>
      </c>
      <c r="AB294" s="246"/>
      <c r="AC294" s="246">
        <f>ROUNDDOWN(AA294+(AA294*AB294),2)</f>
        <v>325.94</v>
      </c>
      <c r="AD294" s="246"/>
    </row>
    <row r="295" spans="1:33" ht="30.2" customHeight="1">
      <c r="A295" s="246"/>
      <c r="B295" s="244" t="s">
        <v>791</v>
      </c>
      <c r="C295" s="246" t="s">
        <v>696</v>
      </c>
      <c r="D295" s="244" t="s">
        <v>719</v>
      </c>
      <c r="E295" s="268"/>
      <c r="F295" s="269"/>
      <c r="G295" s="269"/>
      <c r="H295" s="269"/>
      <c r="I295" s="269"/>
      <c r="J295" s="269"/>
      <c r="K295" s="269"/>
      <c r="L295" s="269"/>
      <c r="M295" s="269"/>
      <c r="N295" s="269"/>
      <c r="O295" s="269"/>
      <c r="P295" s="269"/>
      <c r="Q295" s="269"/>
      <c r="R295" s="269"/>
      <c r="S295" s="269"/>
      <c r="T295" s="269"/>
      <c r="U295" s="269"/>
      <c r="V295" s="269"/>
      <c r="W295" s="269"/>
      <c r="X295" s="269"/>
      <c r="Y295" s="271"/>
      <c r="Z295" s="246"/>
      <c r="AA295" s="246">
        <f>SUMIF($B$252:$B$291,C295,$AC$252:$AC$291)</f>
        <v>605.92000000000007</v>
      </c>
      <c r="AB295" s="246"/>
      <c r="AC295" s="246">
        <f t="shared" si="23"/>
        <v>605.91999999999996</v>
      </c>
      <c r="AD295" s="246"/>
    </row>
    <row r="296" spans="1:33" ht="30.2" customHeight="1">
      <c r="A296" s="246"/>
      <c r="B296" s="244" t="s">
        <v>792</v>
      </c>
      <c r="C296" s="246" t="s">
        <v>704</v>
      </c>
      <c r="D296" s="244" t="s">
        <v>719</v>
      </c>
      <c r="E296" s="268"/>
      <c r="F296" s="269"/>
      <c r="G296" s="269"/>
      <c r="H296" s="269"/>
      <c r="I296" s="269"/>
      <c r="J296" s="269"/>
      <c r="K296" s="269"/>
      <c r="L296" s="269"/>
      <c r="M296" s="269"/>
      <c r="N296" s="269"/>
      <c r="O296" s="269"/>
      <c r="P296" s="269"/>
      <c r="Q296" s="269"/>
      <c r="R296" s="269"/>
      <c r="S296" s="269"/>
      <c r="T296" s="269"/>
      <c r="U296" s="269"/>
      <c r="V296" s="269"/>
      <c r="W296" s="269"/>
      <c r="X296" s="269"/>
      <c r="Y296" s="271"/>
      <c r="Z296" s="246"/>
      <c r="AA296" s="246">
        <f>SUMIF($B$252:$B$291,C296,$AC$252:$AC$291)</f>
        <v>115.78</v>
      </c>
      <c r="AB296" s="246"/>
      <c r="AC296" s="246">
        <f>ROUNDDOWN(AA296+(AA296*AB296),2)</f>
        <v>115.78</v>
      </c>
      <c r="AD296" s="246"/>
    </row>
    <row r="297" spans="1:33" ht="30.2" customHeight="1">
      <c r="A297" s="246"/>
      <c r="B297" s="315" t="s">
        <v>871</v>
      </c>
      <c r="C297" s="246" t="s">
        <v>698</v>
      </c>
      <c r="D297" s="244" t="s">
        <v>719</v>
      </c>
      <c r="E297" s="268"/>
      <c r="F297" s="269"/>
      <c r="G297" s="269"/>
      <c r="H297" s="269"/>
      <c r="I297" s="269"/>
      <c r="J297" s="269"/>
      <c r="K297" s="269"/>
      <c r="L297" s="269"/>
      <c r="M297" s="269"/>
      <c r="N297" s="269"/>
      <c r="O297" s="269"/>
      <c r="P297" s="269"/>
      <c r="Q297" s="269"/>
      <c r="R297" s="269"/>
      <c r="S297" s="269"/>
      <c r="T297" s="269"/>
      <c r="U297" s="269"/>
      <c r="V297" s="269"/>
      <c r="W297" s="269"/>
      <c r="X297" s="269"/>
      <c r="Y297" s="271"/>
      <c r="Z297" s="246"/>
      <c r="AA297" s="246">
        <f>SUMIF($C$7:$C$296,C297,$AC$7:$AC$296)</f>
        <v>11516.259999999998</v>
      </c>
      <c r="AB297" s="246"/>
      <c r="AC297" s="246">
        <f t="shared" si="23"/>
        <v>11516.26</v>
      </c>
      <c r="AD297" s="246"/>
    </row>
    <row r="298" spans="1:33" ht="30.2" customHeight="1">
      <c r="A298" s="246"/>
      <c r="B298" s="315"/>
      <c r="C298" s="246" t="s">
        <v>696</v>
      </c>
      <c r="D298" s="244" t="s">
        <v>719</v>
      </c>
      <c r="E298" s="268"/>
      <c r="F298" s="269"/>
      <c r="G298" s="269"/>
      <c r="H298" s="269"/>
      <c r="I298" s="269"/>
      <c r="J298" s="269"/>
      <c r="K298" s="269"/>
      <c r="L298" s="269"/>
      <c r="M298" s="269"/>
      <c r="N298" s="269"/>
      <c r="O298" s="269"/>
      <c r="P298" s="269"/>
      <c r="Q298" s="269"/>
      <c r="R298" s="269"/>
      <c r="S298" s="269"/>
      <c r="T298" s="269"/>
      <c r="U298" s="269"/>
      <c r="V298" s="269"/>
      <c r="W298" s="269"/>
      <c r="X298" s="269"/>
      <c r="Y298" s="271"/>
      <c r="Z298" s="246"/>
      <c r="AA298" s="246">
        <f t="shared" ref="AA298:AA302" si="29">SUMIF($C$7:$C$296,C298,$AC$7:$AC$296)</f>
        <v>2840.33</v>
      </c>
      <c r="AB298" s="246"/>
      <c r="AC298" s="246">
        <f t="shared" ref="AC298:AC304" si="30">ROUNDDOWN(AA298+(AA298*AB298),2)</f>
        <v>2840.33</v>
      </c>
      <c r="AD298" s="246"/>
    </row>
    <row r="299" spans="1:33" ht="30.2" customHeight="1">
      <c r="A299" s="246"/>
      <c r="B299" s="315"/>
      <c r="C299" s="246" t="s">
        <v>700</v>
      </c>
      <c r="D299" s="244" t="s">
        <v>719</v>
      </c>
      <c r="E299" s="268"/>
      <c r="F299" s="269"/>
      <c r="G299" s="269"/>
      <c r="H299" s="269"/>
      <c r="I299" s="269"/>
      <c r="J299" s="269"/>
      <c r="K299" s="269"/>
      <c r="L299" s="269"/>
      <c r="M299" s="269"/>
      <c r="N299" s="269"/>
      <c r="O299" s="269"/>
      <c r="P299" s="269"/>
      <c r="Q299" s="269"/>
      <c r="R299" s="269"/>
      <c r="S299" s="269"/>
      <c r="T299" s="269"/>
      <c r="U299" s="269"/>
      <c r="V299" s="269"/>
      <c r="W299" s="269"/>
      <c r="X299" s="269"/>
      <c r="Y299" s="271"/>
      <c r="Z299" s="246"/>
      <c r="AA299" s="246">
        <f t="shared" si="29"/>
        <v>2212.29</v>
      </c>
      <c r="AB299" s="246"/>
      <c r="AC299" s="246">
        <f t="shared" si="30"/>
        <v>2212.29</v>
      </c>
      <c r="AD299" s="246"/>
    </row>
    <row r="300" spans="1:33" ht="30.2" customHeight="1">
      <c r="A300" s="246"/>
      <c r="B300" s="315"/>
      <c r="C300" s="246" t="s">
        <v>704</v>
      </c>
      <c r="D300" s="244" t="s">
        <v>719</v>
      </c>
      <c r="E300" s="268"/>
      <c r="F300" s="269"/>
      <c r="G300" s="269"/>
      <c r="H300" s="269"/>
      <c r="I300" s="269"/>
      <c r="J300" s="269"/>
      <c r="K300" s="269"/>
      <c r="L300" s="269"/>
      <c r="M300" s="269"/>
      <c r="N300" s="269"/>
      <c r="O300" s="269"/>
      <c r="P300" s="269"/>
      <c r="Q300" s="269"/>
      <c r="R300" s="269"/>
      <c r="S300" s="269"/>
      <c r="T300" s="269"/>
      <c r="U300" s="269"/>
      <c r="V300" s="269"/>
      <c r="W300" s="269"/>
      <c r="X300" s="269"/>
      <c r="Y300" s="271"/>
      <c r="Z300" s="246"/>
      <c r="AA300" s="246">
        <f t="shared" si="29"/>
        <v>1826.01</v>
      </c>
      <c r="AB300" s="246"/>
      <c r="AC300" s="246">
        <f t="shared" si="30"/>
        <v>1826.01</v>
      </c>
      <c r="AD300" s="246"/>
    </row>
    <row r="301" spans="1:33" ht="30.2" customHeight="1">
      <c r="A301" s="246"/>
      <c r="B301" s="315"/>
      <c r="C301" s="246" t="s">
        <v>805</v>
      </c>
      <c r="D301" s="244" t="s">
        <v>719</v>
      </c>
      <c r="E301" s="268"/>
      <c r="F301" s="269"/>
      <c r="G301" s="269"/>
      <c r="H301" s="269"/>
      <c r="I301" s="269"/>
      <c r="J301" s="269"/>
      <c r="K301" s="269"/>
      <c r="L301" s="269"/>
      <c r="M301" s="269"/>
      <c r="N301" s="269"/>
      <c r="O301" s="269"/>
      <c r="P301" s="269"/>
      <c r="Q301" s="269"/>
      <c r="R301" s="269"/>
      <c r="S301" s="269"/>
      <c r="T301" s="269"/>
      <c r="U301" s="269"/>
      <c r="V301" s="269"/>
      <c r="W301" s="269"/>
      <c r="X301" s="269"/>
      <c r="Y301" s="271"/>
      <c r="Z301" s="246"/>
      <c r="AA301" s="246">
        <f t="shared" si="29"/>
        <v>4.26</v>
      </c>
      <c r="AB301" s="246"/>
      <c r="AC301" s="246">
        <f t="shared" si="30"/>
        <v>4.26</v>
      </c>
      <c r="AD301" s="246"/>
    </row>
    <row r="302" spans="1:33" ht="30.2" customHeight="1">
      <c r="A302" s="246"/>
      <c r="B302" s="315"/>
      <c r="C302" s="246" t="s">
        <v>807</v>
      </c>
      <c r="D302" s="244" t="s">
        <v>719</v>
      </c>
      <c r="E302" s="268"/>
      <c r="F302" s="269"/>
      <c r="G302" s="269"/>
      <c r="H302" s="269"/>
      <c r="I302" s="269"/>
      <c r="J302" s="269"/>
      <c r="K302" s="269"/>
      <c r="L302" s="269"/>
      <c r="M302" s="269"/>
      <c r="N302" s="269"/>
      <c r="O302" s="269"/>
      <c r="P302" s="269"/>
      <c r="Q302" s="269"/>
      <c r="R302" s="269"/>
      <c r="S302" s="269"/>
      <c r="T302" s="269"/>
      <c r="U302" s="269"/>
      <c r="V302" s="269"/>
      <c r="W302" s="269"/>
      <c r="X302" s="269"/>
      <c r="Y302" s="271"/>
      <c r="Z302" s="246"/>
      <c r="AA302" s="246">
        <f t="shared" si="29"/>
        <v>6.63</v>
      </c>
      <c r="AB302" s="246"/>
      <c r="AC302" s="246">
        <f t="shared" si="30"/>
        <v>6.63</v>
      </c>
      <c r="AD302" s="246"/>
    </row>
    <row r="303" spans="1:33" ht="30.2" customHeight="1">
      <c r="A303" s="246"/>
      <c r="B303" s="243" t="s">
        <v>878</v>
      </c>
      <c r="C303" s="246"/>
      <c r="D303" s="244" t="s">
        <v>882</v>
      </c>
      <c r="E303" s="268"/>
      <c r="F303" s="273" t="s">
        <v>811</v>
      </c>
      <c r="G303" s="280">
        <f>+AC141</f>
        <v>7405.25</v>
      </c>
      <c r="H303" s="273" t="s">
        <v>879</v>
      </c>
      <c r="I303" s="280">
        <f>+SUM(AC122:AC140)</f>
        <v>5428.8700000000008</v>
      </c>
      <c r="J303" s="273" t="s">
        <v>879</v>
      </c>
      <c r="K303" s="280">
        <f>+AC246</f>
        <v>8205.3700000000008</v>
      </c>
      <c r="L303" s="273" t="s">
        <v>879</v>
      </c>
      <c r="M303" s="280">
        <f>+AC292</f>
        <v>2797.01</v>
      </c>
      <c r="N303" s="273" t="s">
        <v>879</v>
      </c>
      <c r="O303" s="280">
        <f>SUM(AC290:AC291)+SUM(AC253:AC257)</f>
        <v>2106.06</v>
      </c>
      <c r="P303" s="269" t="s">
        <v>880</v>
      </c>
      <c r="Q303" s="270">
        <v>1000</v>
      </c>
      <c r="R303" s="269"/>
      <c r="S303" s="269"/>
      <c r="T303" s="269"/>
      <c r="U303" s="269"/>
      <c r="V303" s="269"/>
      <c r="W303" s="269"/>
      <c r="X303" s="269"/>
      <c r="Y303" s="271"/>
      <c r="Z303" s="246"/>
      <c r="AA303" s="246">
        <f>(G303+I303+K303+M303+O303)/Q303</f>
        <v>25.94256</v>
      </c>
      <c r="AB303" s="246"/>
      <c r="AC303" s="246">
        <f t="shared" si="30"/>
        <v>25.94</v>
      </c>
      <c r="AD303" s="246"/>
    </row>
    <row r="304" spans="1:33" ht="30.2" customHeight="1">
      <c r="A304" s="246"/>
      <c r="B304" s="243" t="s">
        <v>881</v>
      </c>
      <c r="C304" s="246"/>
      <c r="D304" s="244" t="s">
        <v>883</v>
      </c>
      <c r="E304" s="268"/>
      <c r="F304" s="273" t="s">
        <v>811</v>
      </c>
      <c r="G304" s="269">
        <f>SUM(AC7:AC113)</f>
        <v>6253.28</v>
      </c>
      <c r="H304" s="273" t="s">
        <v>879</v>
      </c>
      <c r="I304" s="269">
        <f>SUM(AC147:AC206)</f>
        <v>6230.4400000000005</v>
      </c>
      <c r="J304" s="273" t="s">
        <v>879</v>
      </c>
      <c r="K304" s="269">
        <f>SUM(AC217:AC245)</f>
        <v>1262.4700000000003</v>
      </c>
      <c r="L304" s="273" t="s">
        <v>879</v>
      </c>
      <c r="M304" s="269">
        <f>+AC253+AC255+AC291</f>
        <v>1507.2</v>
      </c>
      <c r="N304" s="273" t="s">
        <v>879</v>
      </c>
      <c r="O304" s="269">
        <f>+AC292</f>
        <v>2797.01</v>
      </c>
      <c r="P304" s="269" t="s">
        <v>880</v>
      </c>
      <c r="Q304" s="270">
        <v>1000</v>
      </c>
      <c r="R304" s="273" t="s">
        <v>712</v>
      </c>
      <c r="S304" s="269">
        <v>33</v>
      </c>
      <c r="T304" s="269" t="s">
        <v>884</v>
      </c>
      <c r="U304" s="269"/>
      <c r="V304" s="269"/>
      <c r="W304" s="269"/>
      <c r="X304" s="269"/>
      <c r="Y304" s="271"/>
      <c r="Z304" s="246"/>
      <c r="AA304" s="246">
        <f>ROUNDDOWN((G304+I304+K304+M304+O304)/Q304*S304,2)</f>
        <v>595.66</v>
      </c>
      <c r="AB304" s="246"/>
      <c r="AC304" s="246">
        <f t="shared" si="30"/>
        <v>595.66</v>
      </c>
      <c r="AD304" s="246"/>
    </row>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sheetData>
  <mergeCells count="7">
    <mergeCell ref="B297:B302"/>
    <mergeCell ref="AD5:AD6"/>
    <mergeCell ref="E5:Y6"/>
    <mergeCell ref="A5:A6"/>
    <mergeCell ref="B5:B6"/>
    <mergeCell ref="C5:C6"/>
    <mergeCell ref="D5:D6"/>
  </mergeCells>
  <phoneticPr fontId="5" type="noConversion"/>
  <printOptions horizontalCentered="1"/>
  <pageMargins left="0.98425196850393704" right="0.98425196850393704" top="0.78740157480314965" bottom="0.78740157480314965" header="0.51181102362204722" footer="0.51181102362204722"/>
  <pageSetup paperSize="9" scale="41"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FF00"/>
    <pageSetUpPr fitToPage="1"/>
  </sheetPr>
  <dimension ref="A1:G14"/>
  <sheetViews>
    <sheetView view="pageBreakPreview" zoomScaleNormal="100" zoomScaleSheetLayoutView="100" workbookViewId="0">
      <selection activeCell="F6" sqref="F6"/>
    </sheetView>
  </sheetViews>
  <sheetFormatPr defaultColWidth="8" defaultRowHeight="20.100000000000001" customHeight="1"/>
  <cols>
    <col min="1" max="1" width="19.6640625" style="223" customWidth="1"/>
    <col min="2" max="2" width="21.5546875" style="223" customWidth="1"/>
    <col min="3" max="3" width="13.5546875" style="223" customWidth="1"/>
    <col min="4" max="4" width="8.21875" style="223" customWidth="1"/>
    <col min="5" max="5" width="14.88671875" style="223" customWidth="1"/>
    <col min="6" max="16384" width="8" style="223"/>
  </cols>
  <sheetData>
    <row r="1" spans="1:7" ht="18.75">
      <c r="A1" s="175" t="str">
        <f>"&lt; 표 "&amp;G1&amp;" &gt;"</f>
        <v>&lt; 표 3-2 &gt;</v>
      </c>
      <c r="B1" s="222"/>
      <c r="C1" s="222"/>
      <c r="D1" s="222"/>
      <c r="E1" s="222"/>
      <c r="G1" s="176" t="s">
        <v>414</v>
      </c>
    </row>
    <row r="2" spans="1:7" ht="22.5">
      <c r="A2" s="224" t="s">
        <v>218</v>
      </c>
      <c r="B2" s="222"/>
      <c r="C2" s="222"/>
      <c r="D2" s="222"/>
      <c r="E2" s="222"/>
    </row>
    <row r="3" spans="1:7" ht="13.5"/>
    <row r="4" spans="1:7" ht="13.5">
      <c r="A4" s="84"/>
      <c r="E4" s="225" t="s">
        <v>156</v>
      </c>
    </row>
    <row r="5" spans="1:7" ht="60" customHeight="1">
      <c r="A5" s="226" t="s">
        <v>219</v>
      </c>
      <c r="B5" s="227" t="s">
        <v>157</v>
      </c>
      <c r="C5" s="227" t="s">
        <v>158</v>
      </c>
      <c r="D5" s="227" t="s">
        <v>220</v>
      </c>
      <c r="E5" s="227" t="s">
        <v>221</v>
      </c>
    </row>
    <row r="6" spans="1:7" ht="60" customHeight="1">
      <c r="A6" s="178" t="s">
        <v>225</v>
      </c>
      <c r="B6" s="228" t="s">
        <v>248</v>
      </c>
      <c r="C6" s="229"/>
      <c r="D6" s="230">
        <f>공사이행!C11</f>
        <v>7.7000000000000001E-5</v>
      </c>
      <c r="E6" s="229">
        <f>+ROUNDDOWN(C6*D6,0)</f>
        <v>0</v>
      </c>
    </row>
    <row r="7" spans="1:7" ht="60" customHeight="1">
      <c r="A7" s="183" t="s">
        <v>227</v>
      </c>
      <c r="B7" s="231" t="s">
        <v>222</v>
      </c>
      <c r="C7" s="232"/>
      <c r="D7" s="233">
        <f>건설하도급대금!D12</f>
        <v>8.0999999999999996E-4</v>
      </c>
      <c r="E7" s="232">
        <f>+ROUNDDOWN(C7*D7,0)</f>
        <v>0</v>
      </c>
    </row>
    <row r="8" spans="1:7" ht="60" customHeight="1">
      <c r="A8" s="234" t="s">
        <v>226</v>
      </c>
      <c r="B8" s="235" t="s">
        <v>222</v>
      </c>
      <c r="C8" s="236"/>
      <c r="D8" s="237">
        <f>건설기계지급보증!D15</f>
        <v>1E-3</v>
      </c>
      <c r="E8" s="236">
        <f>+ROUNDDOWN(C8*D8,0)</f>
        <v>0</v>
      </c>
    </row>
    <row r="9" spans="1:7" ht="60" customHeight="1">
      <c r="A9" s="182" t="s">
        <v>223</v>
      </c>
      <c r="B9" s="194"/>
      <c r="C9" s="238"/>
      <c r="D9" s="195"/>
      <c r="E9" s="238">
        <f>SUM(E6:E8)</f>
        <v>0</v>
      </c>
    </row>
    <row r="10" spans="1:7" ht="21.75" customHeight="1">
      <c r="A10" s="223" t="s">
        <v>224</v>
      </c>
    </row>
    <row r="11" spans="1:7" ht="21.75" customHeight="1">
      <c r="A11" s="223" t="s">
        <v>217</v>
      </c>
    </row>
    <row r="12" spans="1:7" ht="21.75" customHeight="1">
      <c r="A12" s="223" t="str">
        <f>"     - 공사이행보증수수료 : "&amp;공사이행!A1&amp;" 참조"</f>
        <v xml:space="preserve">     - 공사이행보증수수료 : &lt; 표 3-2-1 &gt; 참조</v>
      </c>
    </row>
    <row r="13" spans="1:7" ht="21.75" customHeight="1">
      <c r="A13" s="223" t="str">
        <f>"     - 건설하도급 지급보증서 발급수수료 : "&amp;건설하도급대금!A1&amp;" 참조"</f>
        <v xml:space="preserve">     - 건설하도급 지급보증서 발급수수료 : &lt; 표 3-2-2 &gt; 참조</v>
      </c>
    </row>
    <row r="14" spans="1:7" ht="20.100000000000001" customHeight="1">
      <c r="A14" s="223"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G27"/>
  <sheetViews>
    <sheetView view="pageBreakPreview" zoomScale="115" zoomScaleNormal="100" zoomScaleSheetLayoutView="115" workbookViewId="0">
      <selection activeCell="F6" sqref="F6"/>
    </sheetView>
  </sheetViews>
  <sheetFormatPr defaultColWidth="7.44140625" defaultRowHeight="20.100000000000001" customHeight="1"/>
  <cols>
    <col min="1" max="1" width="15.5546875" style="82" customWidth="1"/>
    <col min="2" max="2" width="30.109375" style="82" customWidth="1"/>
    <col min="3" max="4" width="13.44140625" style="82" customWidth="1"/>
    <col min="5" max="16384" width="7.44140625" style="184"/>
  </cols>
  <sheetData>
    <row r="1" spans="1:7" ht="20.25">
      <c r="A1" s="175" t="str">
        <f>"&lt; 표 "&amp;F1&amp;" &gt;"</f>
        <v>&lt; 표 3-2-1 &gt;</v>
      </c>
      <c r="B1" s="81"/>
      <c r="C1" s="81"/>
      <c r="D1" s="81"/>
      <c r="F1" s="176" t="s">
        <v>415</v>
      </c>
    </row>
    <row r="2" spans="1:7" ht="22.5">
      <c r="A2" s="185" t="s">
        <v>233</v>
      </c>
      <c r="B2" s="81"/>
      <c r="C2" s="81"/>
      <c r="D2" s="81"/>
    </row>
    <row r="3" spans="1:7" ht="20.25">
      <c r="A3" s="81"/>
      <c r="B3" s="81"/>
      <c r="C3" s="81"/>
      <c r="D3" s="81"/>
    </row>
    <row r="4" spans="1:7" s="179" customFormat="1" ht="14.25">
      <c r="A4" s="186"/>
      <c r="B4" s="84"/>
      <c r="D4" s="85" t="s">
        <v>1</v>
      </c>
    </row>
    <row r="5" spans="1:7" s="188" customFormat="1" ht="48" customHeight="1">
      <c r="A5" s="187" t="s">
        <v>230</v>
      </c>
      <c r="B5" s="177" t="s">
        <v>234</v>
      </c>
      <c r="C5" s="187" t="s">
        <v>194</v>
      </c>
      <c r="D5" s="187" t="s">
        <v>204</v>
      </c>
    </row>
    <row r="6" spans="1:7" s="179" customFormat="1" ht="39.950000000000003" customHeight="1">
      <c r="A6" s="190" t="s">
        <v>433</v>
      </c>
      <c r="B6" s="189" t="s">
        <v>440</v>
      </c>
      <c r="C6" s="218">
        <v>1.4100000000000001E-4</v>
      </c>
      <c r="D6" s="215"/>
      <c r="G6" s="84"/>
    </row>
    <row r="7" spans="1:7" s="179" customFormat="1" ht="45" customHeight="1">
      <c r="A7" s="190" t="s">
        <v>432</v>
      </c>
      <c r="B7" s="189" t="s">
        <v>441</v>
      </c>
      <c r="C7" s="218">
        <v>1.02E-4</v>
      </c>
      <c r="D7" s="215"/>
      <c r="G7" s="84"/>
    </row>
    <row r="8" spans="1:7" s="179" customFormat="1" ht="45" customHeight="1">
      <c r="A8" s="190" t="s">
        <v>431</v>
      </c>
      <c r="B8" s="189" t="s">
        <v>442</v>
      </c>
      <c r="C8" s="219">
        <v>7.7000000000000001E-5</v>
      </c>
      <c r="D8" s="215"/>
      <c r="G8" s="84"/>
    </row>
    <row r="9" spans="1:7" s="179" customFormat="1" ht="45" customHeight="1">
      <c r="A9" s="190" t="s">
        <v>232</v>
      </c>
      <c r="B9" s="189" t="s">
        <v>443</v>
      </c>
      <c r="C9" s="220">
        <v>6.3E-5</v>
      </c>
      <c r="D9" s="215"/>
      <c r="G9" s="84"/>
    </row>
    <row r="10" spans="1:7" s="179" customFormat="1" ht="39.950000000000003" customHeight="1">
      <c r="A10" s="182" t="s">
        <v>231</v>
      </c>
      <c r="B10" s="189" t="s">
        <v>444</v>
      </c>
      <c r="C10" s="220">
        <v>5.0000000000000002E-5</v>
      </c>
      <c r="D10" s="215"/>
      <c r="G10" s="84"/>
    </row>
    <row r="11" spans="1:7" s="179" customFormat="1" ht="48" customHeight="1">
      <c r="A11" s="182" t="s">
        <v>197</v>
      </c>
      <c r="B11" s="182"/>
      <c r="C11" s="221">
        <f>C8</f>
        <v>7.7000000000000001E-5</v>
      </c>
      <c r="D11" s="213"/>
    </row>
    <row r="12" spans="1:7" s="179" customFormat="1" ht="21.75" customHeight="1">
      <c r="A12" s="133" t="s">
        <v>262</v>
      </c>
      <c r="B12" s="191"/>
      <c r="C12" s="192"/>
      <c r="D12" s="192"/>
    </row>
    <row r="13" spans="1:7" s="179" customFormat="1" ht="21.75" customHeight="1">
      <c r="A13" s="133" t="s">
        <v>263</v>
      </c>
      <c r="B13" s="191"/>
      <c r="C13" s="192"/>
      <c r="D13" s="192"/>
    </row>
    <row r="14" spans="1:7" s="179" customFormat="1" ht="21.75" customHeight="1">
      <c r="A14" s="133" t="s">
        <v>635</v>
      </c>
      <c r="B14" s="191"/>
      <c r="C14" s="192"/>
      <c r="D14" s="192"/>
    </row>
    <row r="15" spans="1:7" s="179" customFormat="1" ht="21.75" customHeight="1">
      <c r="A15" s="133" t="s">
        <v>198</v>
      </c>
      <c r="B15" s="191"/>
      <c r="C15" s="192"/>
      <c r="D15" s="192"/>
    </row>
    <row r="16" spans="1:7" s="179" customFormat="1" ht="21.75" customHeight="1">
      <c r="A16" s="133" t="s">
        <v>451</v>
      </c>
      <c r="B16" s="191"/>
      <c r="C16" s="192"/>
      <c r="D16" s="192"/>
      <c r="G16" s="184"/>
    </row>
    <row r="17" spans="1:7" s="179" customFormat="1" ht="21.75" customHeight="1">
      <c r="A17" s="133" t="s">
        <v>425</v>
      </c>
      <c r="B17" s="191"/>
      <c r="C17" s="192"/>
      <c r="D17" s="192"/>
      <c r="G17" s="184"/>
    </row>
    <row r="18" spans="1:7" s="179" customFormat="1" ht="21.75" customHeight="1">
      <c r="A18" s="133" t="s">
        <v>450</v>
      </c>
      <c r="B18" s="191"/>
      <c r="C18" s="192"/>
      <c r="D18" s="192"/>
      <c r="G18" s="184"/>
    </row>
    <row r="19" spans="1:7" s="179" customFormat="1" ht="21.75" customHeight="1">
      <c r="A19" s="133" t="s">
        <v>426</v>
      </c>
      <c r="B19" s="191"/>
      <c r="C19" s="192"/>
      <c r="D19" s="192"/>
      <c r="G19" s="184"/>
    </row>
    <row r="20" spans="1:7" s="179" customFormat="1" ht="21.75" customHeight="1">
      <c r="A20" s="133" t="s">
        <v>249</v>
      </c>
      <c r="B20" s="191"/>
      <c r="C20" s="192"/>
      <c r="D20" s="192"/>
      <c r="G20" s="184"/>
    </row>
    <row r="21" spans="1:7" s="179" customFormat="1" ht="21.75" customHeight="1">
      <c r="A21" s="133" t="s">
        <v>250</v>
      </c>
      <c r="B21" s="191"/>
      <c r="C21" s="192"/>
      <c r="D21" s="192"/>
      <c r="G21" s="184"/>
    </row>
    <row r="22" spans="1:7" s="179" customFormat="1" ht="21.75" customHeight="1">
      <c r="A22" s="133" t="s">
        <v>452</v>
      </c>
      <c r="B22" s="191"/>
      <c r="C22" s="192"/>
      <c r="D22" s="192"/>
      <c r="G22" s="184"/>
    </row>
    <row r="23" spans="1:7" s="179" customFormat="1" ht="21.75" customHeight="1">
      <c r="A23" s="133" t="s">
        <v>251</v>
      </c>
      <c r="B23" s="191"/>
      <c r="C23" s="192"/>
      <c r="D23" s="192"/>
      <c r="G23" s="184"/>
    </row>
    <row r="24" spans="1:7" s="179" customFormat="1" ht="21.75" customHeight="1">
      <c r="A24" s="133" t="s">
        <v>252</v>
      </c>
      <c r="B24" s="191"/>
      <c r="C24" s="192"/>
      <c r="D24" s="192"/>
      <c r="G24" s="184"/>
    </row>
    <row r="25" spans="1:7" s="179" customFormat="1" ht="21.75" customHeight="1">
      <c r="A25" s="133" t="s">
        <v>253</v>
      </c>
      <c r="B25" s="191"/>
      <c r="C25" s="192"/>
      <c r="D25" s="192"/>
      <c r="G25" s="184"/>
    </row>
    <row r="26" spans="1:7" s="179" customFormat="1" ht="20.25" customHeight="1">
      <c r="A26" s="133"/>
      <c r="B26" s="191"/>
      <c r="C26" s="192"/>
      <c r="D26" s="192"/>
      <c r="G26" s="184"/>
    </row>
    <row r="27" spans="1:7" ht="14.25">
      <c r="A27" s="84"/>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FFFF00"/>
    <pageSetUpPr fitToPage="1"/>
  </sheetPr>
  <dimension ref="A1:J26"/>
  <sheetViews>
    <sheetView view="pageBreakPreview" zoomScaleNormal="100" zoomScaleSheetLayoutView="100" workbookViewId="0">
      <selection activeCell="F6" sqref="F6"/>
    </sheetView>
  </sheetViews>
  <sheetFormatPr defaultColWidth="7.44140625" defaultRowHeight="14.25"/>
  <cols>
    <col min="1" max="2" width="15.77734375" style="82" customWidth="1"/>
    <col min="3" max="3" width="18.77734375" style="82" customWidth="1"/>
    <col min="4" max="5" width="11.5546875" style="82" customWidth="1"/>
    <col min="6" max="16384" width="7.44140625" style="184"/>
  </cols>
  <sheetData>
    <row r="1" spans="1:10" ht="20.25">
      <c r="A1" s="175" t="str">
        <f>"&lt; 표 "&amp;G1&amp;" &gt;"</f>
        <v>&lt; 표 3-2-2 &gt;</v>
      </c>
      <c r="B1" s="80"/>
      <c r="C1" s="81"/>
      <c r="D1" s="81"/>
      <c r="E1" s="81"/>
      <c r="G1" s="176" t="s">
        <v>416</v>
      </c>
    </row>
    <row r="2" spans="1:10" ht="22.5">
      <c r="A2" s="185" t="s">
        <v>235</v>
      </c>
      <c r="B2" s="185"/>
      <c r="C2" s="81"/>
      <c r="D2" s="81"/>
      <c r="E2" s="81"/>
    </row>
    <row r="3" spans="1:10" ht="20.25">
      <c r="A3" s="81"/>
      <c r="B3" s="81"/>
      <c r="C3" s="81"/>
      <c r="D3" s="81"/>
      <c r="E3" s="81"/>
    </row>
    <row r="4" spans="1:10" s="179" customFormat="1">
      <c r="A4" s="186"/>
      <c r="B4" s="186"/>
      <c r="C4" s="84"/>
      <c r="E4" s="85" t="s">
        <v>1</v>
      </c>
    </row>
    <row r="5" spans="1:10" s="188" customFormat="1" ht="33.75" customHeight="1">
      <c r="A5" s="321" t="s">
        <v>236</v>
      </c>
      <c r="B5" s="322"/>
      <c r="C5" s="177" t="s">
        <v>0</v>
      </c>
      <c r="D5" s="187" t="s">
        <v>194</v>
      </c>
      <c r="E5" s="187" t="s">
        <v>204</v>
      </c>
    </row>
    <row r="6" spans="1:10" s="179" customFormat="1" ht="33.75" customHeight="1">
      <c r="A6" s="323" t="s">
        <v>237</v>
      </c>
      <c r="B6" s="324"/>
      <c r="C6" s="319" t="s">
        <v>195</v>
      </c>
      <c r="D6" s="214">
        <v>8.0999999999999996E-4</v>
      </c>
      <c r="E6" s="215"/>
      <c r="H6" s="260">
        <v>8.1000000000000003E-2</v>
      </c>
      <c r="I6" s="261">
        <f>+H6/100</f>
        <v>8.1000000000000006E-4</v>
      </c>
      <c r="J6" s="179" t="b">
        <f>I6=D6</f>
        <v>1</v>
      </c>
    </row>
    <row r="7" spans="1:10" s="179" customFormat="1" ht="33.75" customHeight="1">
      <c r="A7" s="323" t="s">
        <v>239</v>
      </c>
      <c r="B7" s="324"/>
      <c r="C7" s="320"/>
      <c r="D7" s="216">
        <v>8.0000000000000004E-4</v>
      </c>
      <c r="E7" s="215"/>
      <c r="H7" s="260">
        <v>0.08</v>
      </c>
      <c r="I7" s="261">
        <f t="shared" ref="I7:I11" si="0">+H7/100</f>
        <v>8.0000000000000004E-4</v>
      </c>
      <c r="J7" s="179" t="b">
        <f t="shared" ref="J7:J11" si="1">I7=D7</f>
        <v>1</v>
      </c>
    </row>
    <row r="8" spans="1:10" s="179" customFormat="1" ht="33.75" customHeight="1">
      <c r="A8" s="323" t="s">
        <v>238</v>
      </c>
      <c r="B8" s="324"/>
      <c r="C8" s="320"/>
      <c r="D8" s="216">
        <v>7.5000000000000002E-4</v>
      </c>
      <c r="E8" s="215"/>
      <c r="H8" s="260">
        <v>7.4999999999999997E-2</v>
      </c>
      <c r="I8" s="261">
        <f t="shared" si="0"/>
        <v>7.5000000000000002E-4</v>
      </c>
      <c r="J8" s="179" t="b">
        <f t="shared" si="1"/>
        <v>1</v>
      </c>
    </row>
    <row r="9" spans="1:10" s="179" customFormat="1" ht="33.75" customHeight="1">
      <c r="A9" s="325" t="s">
        <v>434</v>
      </c>
      <c r="B9" s="217" t="s">
        <v>240</v>
      </c>
      <c r="C9" s="320"/>
      <c r="D9" s="216">
        <v>6.8000000000000005E-4</v>
      </c>
      <c r="E9" s="215"/>
      <c r="H9" s="260">
        <v>6.8000000000000005E-2</v>
      </c>
      <c r="I9" s="261">
        <f t="shared" si="0"/>
        <v>6.8000000000000005E-4</v>
      </c>
      <c r="J9" s="179" t="b">
        <f t="shared" si="1"/>
        <v>1</v>
      </c>
    </row>
    <row r="10" spans="1:10" s="179" customFormat="1" ht="33.75" customHeight="1">
      <c r="A10" s="325"/>
      <c r="B10" s="217" t="s">
        <v>241</v>
      </c>
      <c r="C10" s="320"/>
      <c r="D10" s="216">
        <v>7.1000000000000002E-4</v>
      </c>
      <c r="E10" s="215"/>
      <c r="H10" s="260">
        <v>7.0999999999999994E-2</v>
      </c>
      <c r="I10" s="261">
        <f t="shared" si="0"/>
        <v>7.0999999999999991E-4</v>
      </c>
      <c r="J10" s="179" t="b">
        <f t="shared" si="1"/>
        <v>1</v>
      </c>
    </row>
    <row r="11" spans="1:10" s="179" customFormat="1" ht="33.75" customHeight="1">
      <c r="A11" s="323" t="s">
        <v>413</v>
      </c>
      <c r="B11" s="324"/>
      <c r="C11" s="320"/>
      <c r="D11" s="216">
        <v>8.4000000000000003E-4</v>
      </c>
      <c r="E11" s="215"/>
      <c r="H11" s="260">
        <v>8.4000000000000005E-2</v>
      </c>
      <c r="I11" s="261">
        <f t="shared" si="0"/>
        <v>8.4000000000000003E-4</v>
      </c>
      <c r="J11" s="179" t="b">
        <f t="shared" si="1"/>
        <v>1</v>
      </c>
    </row>
    <row r="12" spans="1:10" s="179" customFormat="1" ht="33.75" customHeight="1">
      <c r="A12" s="323" t="s">
        <v>197</v>
      </c>
      <c r="B12" s="324"/>
      <c r="C12" s="182"/>
      <c r="D12" s="214">
        <f>D6</f>
        <v>8.0999999999999996E-4</v>
      </c>
      <c r="E12" s="213"/>
    </row>
    <row r="13" spans="1:10" s="179" customFormat="1" ht="19.5" customHeight="1">
      <c r="A13" s="133" t="s">
        <v>260</v>
      </c>
      <c r="B13" s="133"/>
      <c r="C13" s="191"/>
      <c r="D13" s="192"/>
      <c r="E13" s="192"/>
    </row>
    <row r="14" spans="1:10" s="179" customFormat="1" ht="19.5" customHeight="1">
      <c r="A14" s="133" t="s">
        <v>261</v>
      </c>
      <c r="B14" s="133"/>
      <c r="C14" s="191"/>
      <c r="D14" s="192"/>
      <c r="E14" s="192"/>
      <c r="F14" s="179" t="s">
        <v>242</v>
      </c>
    </row>
    <row r="15" spans="1:10" s="179" customFormat="1" ht="19.5" customHeight="1">
      <c r="A15" s="133" t="s">
        <v>449</v>
      </c>
      <c r="B15" s="133"/>
      <c r="C15" s="191"/>
      <c r="D15" s="192"/>
      <c r="E15" s="192"/>
      <c r="F15" s="179" t="s">
        <v>243</v>
      </c>
    </row>
    <row r="16" spans="1:10" s="179" customFormat="1" ht="19.5" customHeight="1">
      <c r="A16" s="133" t="str">
        <f>공사이행!A14</f>
        <v xml:space="preserve">     - 조달청 원가계산 제비율 기준 참조(2025.1.1. 기초금액 발표분부터 적용)</v>
      </c>
      <c r="B16" s="133"/>
      <c r="C16" s="191"/>
      <c r="D16" s="192"/>
      <c r="E16" s="192"/>
      <c r="F16" s="179" t="s">
        <v>244</v>
      </c>
      <c r="H16" s="184"/>
    </row>
    <row r="17" spans="1:8" s="179" customFormat="1" ht="19.5" customHeight="1">
      <c r="A17" s="133" t="s">
        <v>198</v>
      </c>
      <c r="B17" s="133"/>
      <c r="C17" s="191"/>
      <c r="D17" s="192"/>
      <c r="E17" s="192"/>
      <c r="F17" s="179" t="s">
        <v>246</v>
      </c>
      <c r="H17" s="184"/>
    </row>
    <row r="18" spans="1:8" s="179" customFormat="1" ht="19.5" customHeight="1">
      <c r="A18" s="133" t="s">
        <v>254</v>
      </c>
      <c r="B18" s="133"/>
      <c r="C18" s="191"/>
      <c r="D18" s="192"/>
      <c r="E18" s="192"/>
      <c r="F18" s="179" t="s">
        <v>245</v>
      </c>
      <c r="H18" s="184"/>
    </row>
    <row r="19" spans="1:8" s="179" customFormat="1" ht="19.5" customHeight="1">
      <c r="A19" s="133" t="s">
        <v>247</v>
      </c>
      <c r="B19" s="133"/>
      <c r="C19" s="191"/>
      <c r="D19" s="192"/>
      <c r="E19" s="192"/>
      <c r="H19" s="184"/>
    </row>
    <row r="20" spans="1:8" s="179" customFormat="1" ht="19.5" customHeight="1">
      <c r="A20" s="133" t="s">
        <v>255</v>
      </c>
      <c r="B20" s="133"/>
      <c r="C20" s="191"/>
      <c r="D20" s="192"/>
      <c r="E20" s="192"/>
      <c r="H20" s="184"/>
    </row>
    <row r="21" spans="1:8" s="179" customFormat="1" ht="19.5" customHeight="1">
      <c r="A21" s="133" t="s">
        <v>256</v>
      </c>
      <c r="B21" s="133"/>
      <c r="C21" s="191"/>
      <c r="D21" s="192"/>
      <c r="E21" s="192"/>
      <c r="H21" s="184"/>
    </row>
    <row r="22" spans="1:8" s="179" customFormat="1" ht="19.5" customHeight="1">
      <c r="A22" s="133" t="s">
        <v>257</v>
      </c>
      <c r="B22" s="133"/>
      <c r="C22" s="191"/>
      <c r="D22" s="192"/>
      <c r="E22" s="192"/>
      <c r="H22" s="184"/>
    </row>
    <row r="23" spans="1:8" s="179" customFormat="1" ht="19.5" customHeight="1">
      <c r="A23" s="133" t="s">
        <v>423</v>
      </c>
      <c r="B23" s="133"/>
      <c r="C23" s="191"/>
      <c r="D23" s="192"/>
      <c r="E23" s="192"/>
      <c r="H23" s="184"/>
    </row>
    <row r="24" spans="1:8" s="179" customFormat="1" ht="19.5" customHeight="1">
      <c r="A24" s="84" t="s">
        <v>424</v>
      </c>
      <c r="B24" s="133"/>
      <c r="C24" s="191"/>
      <c r="D24" s="192"/>
      <c r="E24" s="192"/>
      <c r="H24" s="184"/>
    </row>
    <row r="25" spans="1:8" s="179" customFormat="1" ht="19.5" customHeight="1">
      <c r="A25" s="193" t="s">
        <v>613</v>
      </c>
      <c r="B25" s="84"/>
      <c r="C25" s="84"/>
      <c r="D25" s="84"/>
      <c r="E25" s="84"/>
      <c r="H25" s="184"/>
    </row>
    <row r="26" spans="1:8" ht="19.5" customHeight="1">
      <c r="A26" s="193"/>
      <c r="B26" s="84"/>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FFFF00"/>
    <pageSetUpPr fitToPage="1"/>
  </sheetPr>
  <dimension ref="A1:G34"/>
  <sheetViews>
    <sheetView view="pageBreakPreview" zoomScaleNormal="100" zoomScaleSheetLayoutView="100" workbookViewId="0">
      <pane xSplit="5" ySplit="5" topLeftCell="F6" activePane="bottomRight" state="frozen"/>
      <selection activeCell="F6" sqref="F6"/>
      <selection pane="topRight" activeCell="F6" sqref="F6"/>
      <selection pane="bottomLeft" activeCell="F6" sqref="F6"/>
      <selection pane="bottomRight" activeCell="F6" sqref="F6"/>
    </sheetView>
  </sheetViews>
  <sheetFormatPr defaultColWidth="7.44140625" defaultRowHeight="20.100000000000001" customHeight="1"/>
  <cols>
    <col min="1" max="1" width="14.5546875" style="82" customWidth="1"/>
    <col min="2" max="2" width="36.44140625" style="82" customWidth="1"/>
    <col min="3" max="3" width="19.44140625" style="82" customWidth="1"/>
    <col min="4" max="5" width="11.77734375" style="82" customWidth="1"/>
    <col min="6" max="16384" width="7.44140625" style="184"/>
  </cols>
  <sheetData>
    <row r="1" spans="1:7" ht="20.25">
      <c r="A1" s="175" t="str">
        <f>"&lt; 표 "&amp;G1&amp;" &gt;"</f>
        <v>&lt; 표 3-2-3 &gt;</v>
      </c>
      <c r="B1" s="80"/>
      <c r="C1" s="81"/>
      <c r="D1" s="81"/>
      <c r="E1" s="81"/>
      <c r="G1" s="176" t="s">
        <v>417</v>
      </c>
    </row>
    <row r="2" spans="1:7" ht="22.5">
      <c r="A2" s="185" t="s">
        <v>228</v>
      </c>
      <c r="B2" s="185"/>
      <c r="C2" s="81"/>
      <c r="D2" s="81"/>
      <c r="E2" s="81"/>
    </row>
    <row r="3" spans="1:7" ht="20.25">
      <c r="A3" s="81"/>
      <c r="B3" s="81"/>
      <c r="C3" s="81"/>
      <c r="D3" s="81"/>
      <c r="E3" s="81"/>
    </row>
    <row r="4" spans="1:7" s="179" customFormat="1" ht="14.25">
      <c r="A4" s="186"/>
      <c r="B4" s="84"/>
      <c r="C4" s="84"/>
      <c r="E4" s="85" t="s">
        <v>80</v>
      </c>
    </row>
    <row r="5" spans="1:7" s="188" customFormat="1" ht="30" customHeight="1">
      <c r="A5" s="177" t="s">
        <v>192</v>
      </c>
      <c r="B5" s="177" t="s">
        <v>229</v>
      </c>
      <c r="C5" s="177" t="s">
        <v>70</v>
      </c>
      <c r="D5" s="187" t="s">
        <v>194</v>
      </c>
      <c r="E5" s="187" t="s">
        <v>204</v>
      </c>
    </row>
    <row r="6" spans="1:7" s="179" customFormat="1" ht="42" customHeight="1">
      <c r="A6" s="196" t="s">
        <v>446</v>
      </c>
      <c r="B6" s="197" t="s">
        <v>437</v>
      </c>
      <c r="C6" s="198" t="s">
        <v>195</v>
      </c>
      <c r="D6" s="199">
        <v>4.0000000000000001E-3</v>
      </c>
      <c r="E6" s="199"/>
      <c r="F6" s="179" t="s">
        <v>206</v>
      </c>
    </row>
    <row r="7" spans="1:7" s="179" customFormat="1" ht="42" customHeight="1">
      <c r="A7" s="181"/>
      <c r="B7" s="180" t="s">
        <v>193</v>
      </c>
      <c r="C7" s="200"/>
      <c r="D7" s="201">
        <v>6.9999999999999999E-4</v>
      </c>
      <c r="E7" s="201"/>
      <c r="F7" s="179" t="s">
        <v>207</v>
      </c>
    </row>
    <row r="8" spans="1:7" s="179" customFormat="1" ht="42" customHeight="1">
      <c r="A8" s="181"/>
      <c r="B8" s="202" t="s">
        <v>409</v>
      </c>
      <c r="C8" s="203"/>
      <c r="D8" s="204">
        <v>1.6000000000000001E-3</v>
      </c>
      <c r="E8" s="204"/>
    </row>
    <row r="9" spans="1:7" s="179" customFormat="1" ht="42" customHeight="1">
      <c r="A9" s="205"/>
      <c r="B9" s="206" t="s">
        <v>410</v>
      </c>
      <c r="C9" s="207"/>
      <c r="D9" s="208">
        <v>1.8E-3</v>
      </c>
      <c r="E9" s="208"/>
    </row>
    <row r="10" spans="1:7" s="179" customFormat="1" ht="42" customHeight="1">
      <c r="A10" s="196" t="s">
        <v>445</v>
      </c>
      <c r="B10" s="209" t="s">
        <v>438</v>
      </c>
      <c r="C10" s="326" t="s">
        <v>196</v>
      </c>
      <c r="D10" s="199">
        <v>6.7999999999999996E-3</v>
      </c>
      <c r="E10" s="199"/>
    </row>
    <row r="11" spans="1:7" s="179" customFormat="1" ht="42" customHeight="1">
      <c r="A11" s="181"/>
      <c r="B11" s="210" t="s">
        <v>439</v>
      </c>
      <c r="C11" s="327"/>
      <c r="D11" s="201">
        <v>5.1000000000000004E-3</v>
      </c>
      <c r="E11" s="201"/>
    </row>
    <row r="12" spans="1:7" s="179" customFormat="1" ht="42" customHeight="1">
      <c r="A12" s="181"/>
      <c r="B12" s="210" t="s">
        <v>411</v>
      </c>
      <c r="C12" s="327"/>
      <c r="D12" s="201">
        <v>3.2000000000000002E-3</v>
      </c>
      <c r="E12" s="201"/>
    </row>
    <row r="13" spans="1:7" s="179" customFormat="1" ht="42" customHeight="1">
      <c r="A13" s="181"/>
      <c r="B13" s="210" t="s">
        <v>412</v>
      </c>
      <c r="C13" s="327"/>
      <c r="D13" s="201">
        <v>1.6000000000000001E-3</v>
      </c>
      <c r="E13" s="201"/>
    </row>
    <row r="14" spans="1:7" s="179" customFormat="1" ht="42" customHeight="1">
      <c r="A14" s="205"/>
      <c r="B14" s="211" t="s">
        <v>447</v>
      </c>
      <c r="C14" s="328"/>
      <c r="D14" s="212">
        <v>1E-3</v>
      </c>
      <c r="E14" s="208"/>
    </row>
    <row r="15" spans="1:7" s="179" customFormat="1" ht="42" customHeight="1">
      <c r="A15" s="182" t="s">
        <v>197</v>
      </c>
      <c r="B15" s="182"/>
      <c r="C15" s="182"/>
      <c r="D15" s="213">
        <f>+D14</f>
        <v>1E-3</v>
      </c>
      <c r="E15" s="213"/>
    </row>
    <row r="16" spans="1:7" s="179" customFormat="1" ht="18" customHeight="1">
      <c r="A16" s="133" t="s">
        <v>258</v>
      </c>
      <c r="B16" s="191"/>
      <c r="C16" s="191"/>
      <c r="D16" s="192"/>
      <c r="E16" s="192"/>
    </row>
    <row r="17" spans="1:5" s="179" customFormat="1" ht="18" customHeight="1">
      <c r="A17" s="133" t="s">
        <v>259</v>
      </c>
      <c r="B17" s="191"/>
      <c r="C17" s="191"/>
      <c r="D17" s="192"/>
      <c r="E17" s="192"/>
    </row>
    <row r="18" spans="1:5" s="179" customFormat="1" ht="18" customHeight="1">
      <c r="A18" s="133" t="s">
        <v>448</v>
      </c>
      <c r="B18" s="191"/>
      <c r="C18" s="191"/>
      <c r="D18" s="192"/>
      <c r="E18" s="192"/>
    </row>
    <row r="19" spans="1:5" s="179" customFormat="1" ht="18" customHeight="1">
      <c r="A19" s="133" t="str">
        <f>건설하도급대금!A16</f>
        <v xml:space="preserve">     - 조달청 원가계산 제비율 기준 참조(2025.1.1. 기초금액 발표분부터 적용)</v>
      </c>
      <c r="B19" s="191"/>
      <c r="C19" s="191"/>
      <c r="D19" s="192"/>
      <c r="E19" s="192"/>
    </row>
    <row r="20" spans="1:5" s="179" customFormat="1" ht="18" customHeight="1">
      <c r="A20" s="133" t="s">
        <v>198</v>
      </c>
      <c r="B20" s="191"/>
      <c r="C20" s="191"/>
      <c r="D20" s="192"/>
      <c r="E20" s="192"/>
    </row>
    <row r="21" spans="1:5" s="179" customFormat="1" ht="18" customHeight="1">
      <c r="A21" s="133" t="s">
        <v>203</v>
      </c>
      <c r="B21" s="191"/>
      <c r="C21" s="191"/>
      <c r="D21" s="192"/>
      <c r="E21" s="192"/>
    </row>
    <row r="22" spans="1:5" s="179" customFormat="1" ht="18" customHeight="1">
      <c r="A22" s="133" t="s">
        <v>436</v>
      </c>
      <c r="B22" s="191"/>
      <c r="C22" s="191"/>
      <c r="D22" s="192"/>
      <c r="E22" s="192"/>
    </row>
    <row r="23" spans="1:5" s="179" customFormat="1" ht="18" customHeight="1">
      <c r="A23" s="133" t="s">
        <v>420</v>
      </c>
      <c r="B23" s="191"/>
      <c r="C23" s="191"/>
      <c r="D23" s="192"/>
      <c r="E23" s="192"/>
    </row>
    <row r="24" spans="1:5" s="179" customFormat="1" ht="18" customHeight="1">
      <c r="A24" s="84" t="s">
        <v>421</v>
      </c>
      <c r="B24" s="191"/>
      <c r="C24" s="191"/>
      <c r="D24" s="192"/>
      <c r="E24" s="192"/>
    </row>
    <row r="25" spans="1:5" s="179" customFormat="1" ht="18" customHeight="1">
      <c r="A25" s="133" t="s">
        <v>205</v>
      </c>
      <c r="B25" s="191"/>
      <c r="C25" s="191"/>
      <c r="D25" s="192"/>
      <c r="E25" s="192"/>
    </row>
    <row r="26" spans="1:5" s="179" customFormat="1" ht="18" customHeight="1">
      <c r="A26" s="133" t="s">
        <v>199</v>
      </c>
      <c r="B26" s="191"/>
      <c r="C26" s="191"/>
      <c r="D26" s="192"/>
      <c r="E26" s="192"/>
    </row>
    <row r="27" spans="1:5" s="179" customFormat="1" ht="18" customHeight="1">
      <c r="A27" s="133" t="s">
        <v>422</v>
      </c>
      <c r="B27" s="191"/>
      <c r="C27" s="191"/>
      <c r="D27" s="192"/>
      <c r="E27" s="192"/>
    </row>
    <row r="28" spans="1:5" s="179" customFormat="1" ht="18" customHeight="1">
      <c r="A28" s="133" t="s">
        <v>200</v>
      </c>
      <c r="B28" s="191"/>
      <c r="C28" s="191"/>
      <c r="D28" s="192"/>
      <c r="E28" s="192"/>
    </row>
    <row r="29" spans="1:5" s="179" customFormat="1" ht="18" customHeight="1">
      <c r="A29" s="133" t="s">
        <v>201</v>
      </c>
      <c r="B29" s="191"/>
      <c r="C29" s="191"/>
      <c r="D29" s="192"/>
      <c r="E29" s="192"/>
    </row>
    <row r="30" spans="1:5" s="179" customFormat="1" ht="18" customHeight="1">
      <c r="A30" s="133" t="s">
        <v>202</v>
      </c>
      <c r="B30" s="191"/>
      <c r="C30" s="191"/>
      <c r="D30" s="192"/>
      <c r="E30" s="192"/>
    </row>
    <row r="31" spans="1:5" s="179" customFormat="1" ht="18" customHeight="1">
      <c r="A31" s="133" t="s">
        <v>200</v>
      </c>
      <c r="B31" s="84"/>
      <c r="C31" s="84"/>
      <c r="D31" s="84"/>
      <c r="E31" s="84"/>
    </row>
    <row r="32" spans="1:5" s="179" customFormat="1" ht="18" customHeight="1">
      <c r="A32" s="133" t="s">
        <v>216</v>
      </c>
      <c r="B32" s="84"/>
      <c r="C32" s="84"/>
      <c r="D32" s="84"/>
      <c r="E32" s="84"/>
    </row>
    <row r="33" spans="1:5" s="179" customFormat="1" ht="18" customHeight="1">
      <c r="A33" s="84" t="s">
        <v>634</v>
      </c>
      <c r="B33" s="84"/>
      <c r="C33" s="84"/>
      <c r="D33" s="84"/>
      <c r="E33" s="84"/>
    </row>
    <row r="34" spans="1:5" ht="14.25">
      <c r="A34" s="84"/>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rgb="FFFF0000"/>
    <pageSetUpPr fitToPage="1"/>
  </sheetPr>
  <dimension ref="A1:D85"/>
  <sheetViews>
    <sheetView view="pageBreakPreview" zoomScaleNormal="100" zoomScaleSheetLayoutView="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20.25" customHeight="1"/>
  <cols>
    <col min="1" max="1" width="18.77734375" style="170" bestFit="1" customWidth="1"/>
    <col min="2" max="2" width="13.33203125" style="170" customWidth="1"/>
    <col min="3" max="4" width="44.33203125" style="170" customWidth="1"/>
    <col min="5" max="16384" width="8.88671875" style="170"/>
  </cols>
  <sheetData>
    <row r="1" spans="1:4" ht="20.25" customHeight="1">
      <c r="A1" s="170" t="s">
        <v>408</v>
      </c>
    </row>
    <row r="2" spans="1:4" ht="20.25" customHeight="1">
      <c r="A2" s="332" t="s">
        <v>459</v>
      </c>
      <c r="B2" s="333"/>
      <c r="C2" s="333"/>
      <c r="D2" s="334"/>
    </row>
    <row r="3" spans="1:4" ht="30" customHeight="1">
      <c r="A3" s="335" t="s">
        <v>435</v>
      </c>
      <c r="B3" s="336"/>
      <c r="C3" s="336"/>
      <c r="D3" s="337"/>
    </row>
    <row r="4" spans="1:4" ht="20.25" customHeight="1">
      <c r="A4" s="338"/>
      <c r="B4" s="339"/>
      <c r="C4" s="339"/>
      <c r="D4" s="340"/>
    </row>
    <row r="5" spans="1:4" ht="30" customHeight="1">
      <c r="A5" s="171" t="s">
        <v>81</v>
      </c>
      <c r="B5" s="171" t="s">
        <v>82</v>
      </c>
      <c r="C5" s="171" t="s">
        <v>83</v>
      </c>
      <c r="D5" s="171" t="s">
        <v>84</v>
      </c>
    </row>
    <row r="6" spans="1:4" ht="33.75">
      <c r="A6" s="252" t="s">
        <v>85</v>
      </c>
      <c r="B6" s="250" t="s">
        <v>595</v>
      </c>
      <c r="C6" s="250" t="s">
        <v>460</v>
      </c>
      <c r="D6" s="250" t="s">
        <v>596</v>
      </c>
    </row>
    <row r="7" spans="1:4" ht="22.5">
      <c r="A7" s="253"/>
      <c r="B7" s="250" t="s">
        <v>597</v>
      </c>
      <c r="C7" s="250" t="s">
        <v>598</v>
      </c>
      <c r="D7" s="250"/>
    </row>
    <row r="8" spans="1:4" ht="11.25">
      <c r="A8" s="253"/>
      <c r="B8" s="250" t="s">
        <v>599</v>
      </c>
      <c r="C8" s="250" t="s">
        <v>461</v>
      </c>
      <c r="D8" s="250"/>
    </row>
    <row r="9" spans="1:4" ht="33.75">
      <c r="A9" s="253"/>
      <c r="B9" s="250" t="s">
        <v>600</v>
      </c>
      <c r="C9" s="250" t="s">
        <v>601</v>
      </c>
      <c r="D9" s="250" t="s">
        <v>602</v>
      </c>
    </row>
    <row r="10" spans="1:4" ht="22.5">
      <c r="A10" s="254"/>
      <c r="B10" s="250" t="s">
        <v>603</v>
      </c>
      <c r="C10" s="250" t="s">
        <v>462</v>
      </c>
      <c r="D10" s="250" t="s">
        <v>463</v>
      </c>
    </row>
    <row r="11" spans="1:4" ht="11.25">
      <c r="A11" s="250" t="s">
        <v>465</v>
      </c>
      <c r="B11" s="250"/>
      <c r="C11" s="250"/>
      <c r="D11" s="250"/>
    </row>
    <row r="12" spans="1:4" ht="22.5">
      <c r="A12" s="255" t="s">
        <v>464</v>
      </c>
      <c r="B12" s="250" t="s">
        <v>604</v>
      </c>
      <c r="C12" s="250" t="s">
        <v>86</v>
      </c>
      <c r="D12" s="250" t="s">
        <v>605</v>
      </c>
    </row>
    <row r="13" spans="1:4" ht="33.75">
      <c r="A13" s="256"/>
      <c r="B13" s="250" t="s">
        <v>606</v>
      </c>
      <c r="C13" s="250" t="s">
        <v>607</v>
      </c>
      <c r="D13" s="250" t="s">
        <v>608</v>
      </c>
    </row>
    <row r="14" spans="1:4" ht="33.75">
      <c r="A14" s="256"/>
      <c r="B14" s="255" t="s">
        <v>609</v>
      </c>
      <c r="C14" s="250" t="s">
        <v>610</v>
      </c>
      <c r="D14" s="250" t="s">
        <v>611</v>
      </c>
    </row>
    <row r="15" spans="1:4" ht="22.5">
      <c r="A15" s="257"/>
      <c r="B15" s="257"/>
      <c r="C15" s="250" t="s">
        <v>612</v>
      </c>
      <c r="D15" s="250" t="s">
        <v>90</v>
      </c>
    </row>
    <row r="16" spans="1:4" ht="33.75">
      <c r="A16" s="252" t="s">
        <v>466</v>
      </c>
      <c r="B16" s="255" t="s">
        <v>467</v>
      </c>
      <c r="C16" s="250" t="s">
        <v>501</v>
      </c>
      <c r="D16" s="250" t="s">
        <v>502</v>
      </c>
    </row>
    <row r="17" spans="1:4" ht="22.5">
      <c r="A17" s="254"/>
      <c r="B17" s="257"/>
      <c r="C17" s="250" t="s">
        <v>503</v>
      </c>
      <c r="D17" s="250" t="s">
        <v>504</v>
      </c>
    </row>
    <row r="18" spans="1:4" ht="33.75">
      <c r="A18" s="252" t="s">
        <v>505</v>
      </c>
      <c r="B18" s="252" t="s">
        <v>506</v>
      </c>
      <c r="C18" s="250" t="s">
        <v>507</v>
      </c>
      <c r="D18" s="250" t="s">
        <v>508</v>
      </c>
    </row>
    <row r="19" spans="1:4" ht="11.25">
      <c r="A19" s="253"/>
      <c r="B19" s="253"/>
      <c r="C19" s="250" t="s">
        <v>509</v>
      </c>
      <c r="D19" s="250"/>
    </row>
    <row r="20" spans="1:4" ht="22.5">
      <c r="A20" s="253"/>
      <c r="B20" s="253"/>
      <c r="C20" s="250" t="s">
        <v>510</v>
      </c>
      <c r="D20" s="250" t="s">
        <v>468</v>
      </c>
    </row>
    <row r="21" spans="1:4" ht="33.75">
      <c r="A21" s="256"/>
      <c r="B21" s="256"/>
      <c r="C21" s="250" t="s">
        <v>511</v>
      </c>
      <c r="D21" s="250" t="s">
        <v>469</v>
      </c>
    </row>
    <row r="22" spans="1:4" ht="22.5">
      <c r="A22" s="253"/>
      <c r="B22" s="253"/>
      <c r="C22" s="250" t="s">
        <v>512</v>
      </c>
      <c r="D22" s="250" t="s">
        <v>470</v>
      </c>
    </row>
    <row r="23" spans="1:4" ht="11.25">
      <c r="A23" s="253"/>
      <c r="B23" s="254"/>
      <c r="C23" s="250" t="s">
        <v>513</v>
      </c>
      <c r="D23" s="250" t="s">
        <v>471</v>
      </c>
    </row>
    <row r="24" spans="1:4" ht="33.75">
      <c r="A24" s="253"/>
      <c r="B24" s="255" t="s">
        <v>514</v>
      </c>
      <c r="C24" s="250" t="s">
        <v>515</v>
      </c>
      <c r="D24" s="250" t="s">
        <v>516</v>
      </c>
    </row>
    <row r="25" spans="1:4" ht="22.5">
      <c r="A25" s="257"/>
      <c r="B25" s="257"/>
      <c r="C25" s="250" t="s">
        <v>517</v>
      </c>
      <c r="D25" s="250" t="s">
        <v>518</v>
      </c>
    </row>
    <row r="26" spans="1:4" ht="22.5">
      <c r="A26" s="255" t="s">
        <v>519</v>
      </c>
      <c r="B26" s="250" t="s">
        <v>520</v>
      </c>
      <c r="C26" s="250" t="s">
        <v>472</v>
      </c>
      <c r="D26" s="250" t="s">
        <v>89</v>
      </c>
    </row>
    <row r="27" spans="1:4" ht="33.75">
      <c r="A27" s="256"/>
      <c r="B27" s="255" t="s">
        <v>521</v>
      </c>
      <c r="C27" s="250" t="s">
        <v>522</v>
      </c>
      <c r="D27" s="250" t="s">
        <v>523</v>
      </c>
    </row>
    <row r="28" spans="1:4" ht="22.5">
      <c r="A28" s="256"/>
      <c r="B28" s="256"/>
      <c r="C28" s="250" t="s">
        <v>524</v>
      </c>
      <c r="D28" s="250" t="s">
        <v>525</v>
      </c>
    </row>
    <row r="29" spans="1:4" ht="33.75">
      <c r="A29" s="253"/>
      <c r="B29" s="253"/>
      <c r="C29" s="250" t="s">
        <v>526</v>
      </c>
      <c r="D29" s="250" t="s">
        <v>527</v>
      </c>
    </row>
    <row r="30" spans="1:4" ht="33.75">
      <c r="A30" s="253"/>
      <c r="B30" s="254"/>
      <c r="C30" s="250" t="s">
        <v>528</v>
      </c>
      <c r="D30" s="250" t="s">
        <v>87</v>
      </c>
    </row>
    <row r="31" spans="1:4" ht="22.5">
      <c r="A31" s="257"/>
      <c r="B31" s="250" t="s">
        <v>529</v>
      </c>
      <c r="C31" s="250" t="s">
        <v>88</v>
      </c>
      <c r="D31" s="250" t="s">
        <v>530</v>
      </c>
    </row>
    <row r="32" spans="1:4" ht="33.75">
      <c r="A32" s="255" t="s">
        <v>531</v>
      </c>
      <c r="B32" s="250" t="s">
        <v>532</v>
      </c>
      <c r="C32" s="250" t="s">
        <v>473</v>
      </c>
      <c r="D32" s="250" t="s">
        <v>533</v>
      </c>
    </row>
    <row r="33" spans="1:4" ht="22.5">
      <c r="A33" s="257"/>
      <c r="B33" s="250" t="s">
        <v>534</v>
      </c>
      <c r="C33" s="250" t="s">
        <v>535</v>
      </c>
      <c r="D33" s="250" t="s">
        <v>536</v>
      </c>
    </row>
    <row r="34" spans="1:4" ht="45">
      <c r="A34" s="250" t="s">
        <v>537</v>
      </c>
      <c r="B34" s="250" t="s">
        <v>474</v>
      </c>
      <c r="C34" s="250" t="s">
        <v>475</v>
      </c>
      <c r="D34" s="250" t="s">
        <v>538</v>
      </c>
    </row>
    <row r="35" spans="1:4" ht="11.25" customHeight="1">
      <c r="A35" s="252" t="s">
        <v>539</v>
      </c>
      <c r="B35" s="252" t="s">
        <v>476</v>
      </c>
      <c r="C35" s="250" t="s">
        <v>540</v>
      </c>
      <c r="D35" s="250" t="s">
        <v>91</v>
      </c>
    </row>
    <row r="36" spans="1:4" ht="22.5">
      <c r="A36" s="254"/>
      <c r="B36" s="254"/>
      <c r="C36" s="250" t="s">
        <v>541</v>
      </c>
      <c r="D36" s="250" t="s">
        <v>542</v>
      </c>
    </row>
    <row r="37" spans="1:4" ht="33.75">
      <c r="A37" s="252" t="s">
        <v>543</v>
      </c>
      <c r="B37" s="252" t="s">
        <v>477</v>
      </c>
      <c r="C37" s="250" t="s">
        <v>544</v>
      </c>
      <c r="D37" s="250" t="s">
        <v>545</v>
      </c>
    </row>
    <row r="38" spans="1:4" ht="22.5">
      <c r="A38" s="254"/>
      <c r="B38" s="254"/>
      <c r="C38" s="250" t="s">
        <v>546</v>
      </c>
      <c r="D38" s="250" t="s">
        <v>547</v>
      </c>
    </row>
    <row r="39" spans="1:4" ht="33.75">
      <c r="A39" s="250" t="s">
        <v>548</v>
      </c>
      <c r="B39" s="250" t="s">
        <v>478</v>
      </c>
      <c r="C39" s="250" t="s">
        <v>479</v>
      </c>
      <c r="D39" s="250" t="s">
        <v>549</v>
      </c>
    </row>
    <row r="40" spans="1:4" ht="11.25">
      <c r="A40" s="252" t="s">
        <v>550</v>
      </c>
      <c r="B40" s="252" t="s">
        <v>480</v>
      </c>
      <c r="C40" s="341" t="s">
        <v>551</v>
      </c>
      <c r="D40" s="341" t="s">
        <v>481</v>
      </c>
    </row>
    <row r="41" spans="1:4" ht="11.25">
      <c r="A41" s="253"/>
      <c r="B41" s="253"/>
      <c r="C41" s="341"/>
      <c r="D41" s="341"/>
    </row>
    <row r="42" spans="1:4" ht="11.25">
      <c r="A42" s="253"/>
      <c r="B42" s="253"/>
      <c r="C42" s="341"/>
      <c r="D42" s="341"/>
    </row>
    <row r="43" spans="1:4" ht="11.25">
      <c r="A43" s="253"/>
      <c r="B43" s="253"/>
      <c r="C43" s="250" t="s">
        <v>552</v>
      </c>
      <c r="D43" s="250" t="s">
        <v>482</v>
      </c>
    </row>
    <row r="44" spans="1:4" ht="22.5">
      <c r="A44" s="253"/>
      <c r="B44" s="253"/>
      <c r="C44" s="250" t="s">
        <v>553</v>
      </c>
      <c r="D44" s="250" t="s">
        <v>98</v>
      </c>
    </row>
    <row r="45" spans="1:4" ht="11.25">
      <c r="A45" s="254"/>
      <c r="B45" s="257"/>
      <c r="C45" s="250" t="s">
        <v>554</v>
      </c>
      <c r="D45" s="250" t="s">
        <v>97</v>
      </c>
    </row>
    <row r="46" spans="1:4" ht="33.75">
      <c r="A46" s="252" t="s">
        <v>555</v>
      </c>
      <c r="B46" s="250" t="s">
        <v>556</v>
      </c>
      <c r="C46" s="250" t="s">
        <v>483</v>
      </c>
      <c r="D46" s="250" t="s">
        <v>557</v>
      </c>
    </row>
    <row r="47" spans="1:4" ht="11.25">
      <c r="A47" s="254"/>
      <c r="B47" s="250" t="s">
        <v>558</v>
      </c>
      <c r="C47" s="250" t="s">
        <v>484</v>
      </c>
      <c r="D47" s="250" t="s">
        <v>485</v>
      </c>
    </row>
    <row r="48" spans="1:4" ht="22.5">
      <c r="A48" s="252" t="s">
        <v>559</v>
      </c>
      <c r="B48" s="250" t="s">
        <v>560</v>
      </c>
      <c r="C48" s="250" t="s">
        <v>486</v>
      </c>
      <c r="D48" s="250" t="s">
        <v>561</v>
      </c>
    </row>
    <row r="49" spans="1:4" ht="11.25">
      <c r="A49" s="254"/>
      <c r="B49" s="250" t="s">
        <v>562</v>
      </c>
      <c r="C49" s="250" t="s">
        <v>487</v>
      </c>
      <c r="D49" s="250" t="s">
        <v>488</v>
      </c>
    </row>
    <row r="50" spans="1:4" ht="90">
      <c r="A50" s="255" t="s">
        <v>563</v>
      </c>
      <c r="B50" s="250" t="s">
        <v>564</v>
      </c>
      <c r="C50" s="250" t="s">
        <v>489</v>
      </c>
      <c r="D50" s="250" t="s">
        <v>565</v>
      </c>
    </row>
    <row r="51" spans="1:4" ht="11.25" customHeight="1">
      <c r="A51" s="253"/>
      <c r="B51" s="252" t="s">
        <v>566</v>
      </c>
      <c r="C51" s="250" t="s">
        <v>567</v>
      </c>
      <c r="D51" s="251"/>
    </row>
    <row r="52" spans="1:4" ht="11.25">
      <c r="A52" s="253"/>
      <c r="B52" s="253"/>
      <c r="C52" s="250" t="s">
        <v>568</v>
      </c>
      <c r="D52" s="251"/>
    </row>
    <row r="53" spans="1:4" ht="22.5">
      <c r="A53" s="253"/>
      <c r="B53" s="253"/>
      <c r="C53" s="250" t="s">
        <v>569</v>
      </c>
      <c r="D53" s="251"/>
    </row>
    <row r="54" spans="1:4" ht="11.25">
      <c r="A54" s="253"/>
      <c r="B54" s="253"/>
      <c r="C54" s="250" t="s">
        <v>570</v>
      </c>
      <c r="D54" s="251"/>
    </row>
    <row r="55" spans="1:4" ht="11.25">
      <c r="A55" s="253"/>
      <c r="B55" s="253"/>
      <c r="C55" s="250" t="s">
        <v>571</v>
      </c>
      <c r="D55" s="251"/>
    </row>
    <row r="56" spans="1:4" ht="11.25">
      <c r="A56" s="254"/>
      <c r="B56" s="254"/>
      <c r="C56" s="250" t="s">
        <v>572</v>
      </c>
      <c r="D56" s="251"/>
    </row>
    <row r="57" spans="1:4" ht="11.25" customHeight="1">
      <c r="A57" s="252" t="s">
        <v>573</v>
      </c>
      <c r="B57" s="252" t="s">
        <v>574</v>
      </c>
      <c r="C57" s="250" t="s">
        <v>575</v>
      </c>
      <c r="D57" s="251"/>
    </row>
    <row r="58" spans="1:4" ht="22.5">
      <c r="A58" s="253"/>
      <c r="B58" s="253"/>
      <c r="C58" s="250" t="s">
        <v>576</v>
      </c>
      <c r="D58" s="251"/>
    </row>
    <row r="59" spans="1:4" ht="11.25">
      <c r="A59" s="253"/>
      <c r="B59" s="253"/>
      <c r="C59" s="250" t="s">
        <v>577</v>
      </c>
      <c r="D59" s="251"/>
    </row>
    <row r="60" spans="1:4" ht="11.25">
      <c r="A60" s="253"/>
      <c r="B60" s="253"/>
      <c r="C60" s="250" t="s">
        <v>578</v>
      </c>
      <c r="D60" s="251"/>
    </row>
    <row r="61" spans="1:4" ht="11.25">
      <c r="A61" s="253"/>
      <c r="B61" s="253"/>
      <c r="C61" s="250" t="s">
        <v>579</v>
      </c>
      <c r="D61" s="251"/>
    </row>
    <row r="62" spans="1:4" ht="11.25">
      <c r="A62" s="253"/>
      <c r="B62" s="254"/>
      <c r="C62" s="250" t="s">
        <v>580</v>
      </c>
      <c r="D62" s="251"/>
    </row>
    <row r="63" spans="1:4" ht="11.25" customHeight="1">
      <c r="A63" s="253"/>
      <c r="B63" s="252" t="s">
        <v>581</v>
      </c>
      <c r="C63" s="250" t="s">
        <v>582</v>
      </c>
      <c r="D63" s="251"/>
    </row>
    <row r="64" spans="1:4" ht="22.5">
      <c r="A64" s="253"/>
      <c r="B64" s="253"/>
      <c r="C64" s="250" t="s">
        <v>583</v>
      </c>
      <c r="D64" s="251"/>
    </row>
    <row r="65" spans="1:4" ht="22.5">
      <c r="A65" s="253"/>
      <c r="B65" s="253"/>
      <c r="C65" s="250" t="s">
        <v>490</v>
      </c>
      <c r="D65" s="251"/>
    </row>
    <row r="66" spans="1:4" ht="22.5">
      <c r="A66" s="253"/>
      <c r="B66" s="254"/>
      <c r="C66" s="250" t="s">
        <v>584</v>
      </c>
      <c r="D66" s="251"/>
    </row>
    <row r="67" spans="1:4" ht="45">
      <c r="A67" s="253"/>
      <c r="B67" s="252" t="s">
        <v>585</v>
      </c>
      <c r="C67" s="250" t="s">
        <v>586</v>
      </c>
      <c r="D67" s="251"/>
    </row>
    <row r="68" spans="1:4" ht="11.25">
      <c r="A68" s="253"/>
      <c r="B68" s="254"/>
      <c r="C68" s="250" t="s">
        <v>587</v>
      </c>
      <c r="D68" s="251"/>
    </row>
    <row r="69" spans="1:4" ht="33.75">
      <c r="A69" s="253"/>
      <c r="B69" s="251" t="s">
        <v>588</v>
      </c>
      <c r="C69" s="250" t="s">
        <v>589</v>
      </c>
      <c r="D69" s="251"/>
    </row>
    <row r="70" spans="1:4" ht="11.25">
      <c r="A70" s="253"/>
      <c r="B70" s="251"/>
      <c r="C70" s="250" t="s">
        <v>587</v>
      </c>
      <c r="D70" s="251"/>
    </row>
    <row r="71" spans="1:4" ht="11.25">
      <c r="A71" s="257"/>
      <c r="B71" s="250" t="s">
        <v>590</v>
      </c>
      <c r="C71" s="250" t="s">
        <v>491</v>
      </c>
      <c r="D71" s="250"/>
    </row>
    <row r="72" spans="1:4" ht="33.75">
      <c r="A72" s="252" t="s">
        <v>591</v>
      </c>
      <c r="B72" s="252"/>
      <c r="C72" s="250" t="s">
        <v>492</v>
      </c>
      <c r="D72" s="251"/>
    </row>
    <row r="73" spans="1:4" ht="11.25">
      <c r="A73" s="253"/>
      <c r="B73" s="253"/>
      <c r="C73" s="250" t="s">
        <v>592</v>
      </c>
      <c r="D73" s="251"/>
    </row>
    <row r="74" spans="1:4" ht="22.5">
      <c r="A74" s="253"/>
      <c r="B74" s="253"/>
      <c r="C74" s="250" t="s">
        <v>593</v>
      </c>
      <c r="D74" s="251"/>
    </row>
    <row r="75" spans="1:4" ht="22.5">
      <c r="A75" s="254"/>
      <c r="B75" s="254"/>
      <c r="C75" s="250" t="s">
        <v>594</v>
      </c>
      <c r="D75" s="251"/>
    </row>
    <row r="76" spans="1:4" ht="20.25" customHeight="1">
      <c r="A76" s="172"/>
      <c r="B76" s="173"/>
      <c r="C76" s="173"/>
      <c r="D76" s="174"/>
    </row>
    <row r="77" spans="1:4" ht="20.25" customHeight="1">
      <c r="A77" s="329" t="s">
        <v>99</v>
      </c>
      <c r="B77" s="330"/>
      <c r="C77" s="330"/>
      <c r="D77" s="331"/>
    </row>
    <row r="78" spans="1:4" ht="68.25" customHeight="1">
      <c r="A78" s="329" t="s">
        <v>493</v>
      </c>
      <c r="B78" s="330"/>
      <c r="C78" s="330"/>
      <c r="D78" s="331"/>
    </row>
    <row r="79" spans="1:4" ht="68.25" customHeight="1">
      <c r="A79" s="329" t="s">
        <v>494</v>
      </c>
      <c r="B79" s="330"/>
      <c r="C79" s="330"/>
      <c r="D79" s="331"/>
    </row>
    <row r="80" spans="1:4" ht="68.25" customHeight="1">
      <c r="A80" s="329" t="s">
        <v>495</v>
      </c>
      <c r="B80" s="330"/>
      <c r="C80" s="330"/>
      <c r="D80" s="331"/>
    </row>
    <row r="81" spans="1:4" ht="68.25" customHeight="1">
      <c r="A81" s="329" t="s">
        <v>496</v>
      </c>
      <c r="B81" s="330"/>
      <c r="C81" s="330"/>
      <c r="D81" s="331"/>
    </row>
    <row r="82" spans="1:4" ht="68.25" customHeight="1">
      <c r="A82" s="329" t="s">
        <v>497</v>
      </c>
      <c r="B82" s="330"/>
      <c r="C82" s="330"/>
      <c r="D82" s="331"/>
    </row>
    <row r="83" spans="1:4" ht="68.25" customHeight="1">
      <c r="A83" s="329" t="s">
        <v>498</v>
      </c>
      <c r="B83" s="330"/>
      <c r="C83" s="330"/>
      <c r="D83" s="331"/>
    </row>
    <row r="84" spans="1:4" ht="68.25" customHeight="1">
      <c r="A84" s="329" t="s">
        <v>499</v>
      </c>
      <c r="B84" s="330"/>
      <c r="C84" s="330"/>
      <c r="D84" s="331"/>
    </row>
    <row r="85" spans="1:4" ht="68.25" customHeight="1">
      <c r="A85" s="329" t="s">
        <v>500</v>
      </c>
      <c r="B85" s="330"/>
      <c r="C85" s="330"/>
      <c r="D85" s="331"/>
    </row>
  </sheetData>
  <mergeCells count="14">
    <mergeCell ref="A2:D2"/>
    <mergeCell ref="A3:D3"/>
    <mergeCell ref="A4:D4"/>
    <mergeCell ref="C40:C42"/>
    <mergeCell ref="D40:D42"/>
    <mergeCell ref="A77:D77"/>
    <mergeCell ref="A79:D79"/>
    <mergeCell ref="A78:D78"/>
    <mergeCell ref="A80:D80"/>
    <mergeCell ref="A85:D85"/>
    <mergeCell ref="A81:D81"/>
    <mergeCell ref="A82:D82"/>
    <mergeCell ref="A83:D83"/>
    <mergeCell ref="A84:D84"/>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13.5"/>
  <cols>
    <col min="1" max="1" width="18.5546875" style="131" customWidth="1"/>
    <col min="2" max="2" width="120.77734375" style="131" customWidth="1"/>
    <col min="3" max="16384" width="8.88671875" style="131"/>
  </cols>
  <sheetData>
    <row r="2" spans="1:2">
      <c r="A2" s="131" t="s">
        <v>271</v>
      </c>
    </row>
    <row r="3" spans="1:2">
      <c r="A3" s="342" t="s">
        <v>100</v>
      </c>
      <c r="B3" s="342"/>
    </row>
    <row r="4" spans="1:2">
      <c r="A4" s="343"/>
      <c r="B4" s="343"/>
    </row>
    <row r="5" spans="1:2" ht="30" customHeight="1">
      <c r="A5" s="163" t="s">
        <v>101</v>
      </c>
      <c r="B5" s="163" t="s">
        <v>102</v>
      </c>
    </row>
    <row r="6" spans="1:2" ht="50.1" customHeight="1">
      <c r="A6" s="164" t="s">
        <v>282</v>
      </c>
      <c r="B6" s="164" t="s">
        <v>275</v>
      </c>
    </row>
    <row r="7" spans="1:2" ht="50.1" customHeight="1">
      <c r="A7" s="165"/>
      <c r="B7" s="166" t="s">
        <v>283</v>
      </c>
    </row>
    <row r="8" spans="1:2" ht="50.1" customHeight="1">
      <c r="A8" s="165"/>
      <c r="B8" s="166" t="s">
        <v>284</v>
      </c>
    </row>
    <row r="9" spans="1:2" ht="50.1" customHeight="1">
      <c r="A9" s="165"/>
      <c r="B9" s="166" t="s">
        <v>285</v>
      </c>
    </row>
    <row r="10" spans="1:2" ht="50.1" customHeight="1">
      <c r="A10" s="165"/>
      <c r="B10" s="166" t="s">
        <v>286</v>
      </c>
    </row>
    <row r="11" spans="1:2" ht="50.1" customHeight="1">
      <c r="A11" s="165"/>
      <c r="B11" s="166" t="s">
        <v>287</v>
      </c>
    </row>
    <row r="12" spans="1:2" ht="50.1" customHeight="1">
      <c r="A12" s="165"/>
      <c r="B12" s="166" t="s">
        <v>288</v>
      </c>
    </row>
    <row r="13" spans="1:2" ht="50.1" customHeight="1">
      <c r="A13" s="165"/>
      <c r="B13" s="166" t="s">
        <v>289</v>
      </c>
    </row>
    <row r="14" spans="1:2" ht="50.1" customHeight="1">
      <c r="A14" s="165"/>
      <c r="B14" s="166" t="s">
        <v>290</v>
      </c>
    </row>
    <row r="15" spans="1:2" ht="50.1" customHeight="1">
      <c r="A15" s="165"/>
      <c r="B15" s="166" t="s">
        <v>291</v>
      </c>
    </row>
    <row r="16" spans="1:2" ht="50.1" customHeight="1">
      <c r="A16" s="165"/>
      <c r="B16" s="166" t="s">
        <v>292</v>
      </c>
    </row>
    <row r="17" spans="1:2" ht="50.1" customHeight="1">
      <c r="A17" s="165"/>
      <c r="B17" s="166" t="s">
        <v>293</v>
      </c>
    </row>
    <row r="18" spans="1:2" ht="50.1" customHeight="1">
      <c r="A18" s="165"/>
      <c r="B18" s="166" t="s">
        <v>294</v>
      </c>
    </row>
    <row r="19" spans="1:2" ht="50.1" customHeight="1">
      <c r="A19" s="165"/>
      <c r="B19" s="166" t="s">
        <v>295</v>
      </c>
    </row>
    <row r="20" spans="1:2" ht="50.1" customHeight="1">
      <c r="A20" s="165"/>
      <c r="B20" s="166" t="s">
        <v>296</v>
      </c>
    </row>
    <row r="21" spans="1:2" ht="50.1" customHeight="1">
      <c r="A21" s="165"/>
      <c r="B21" s="166" t="s">
        <v>297</v>
      </c>
    </row>
    <row r="22" spans="1:2" ht="50.1" customHeight="1">
      <c r="A22" s="165"/>
      <c r="B22" s="166" t="s">
        <v>298</v>
      </c>
    </row>
    <row r="23" spans="1:2" ht="50.1" customHeight="1">
      <c r="A23" s="165"/>
      <c r="B23" s="166" t="s">
        <v>299</v>
      </c>
    </row>
    <row r="24" spans="1:2" ht="50.1" customHeight="1">
      <c r="A24" s="165"/>
      <c r="B24" s="166" t="s">
        <v>300</v>
      </c>
    </row>
    <row r="25" spans="1:2" ht="50.1" customHeight="1">
      <c r="A25" s="165"/>
      <c r="B25" s="166" t="s">
        <v>301</v>
      </c>
    </row>
    <row r="26" spans="1:2" ht="50.1" customHeight="1">
      <c r="A26" s="165"/>
      <c r="B26" s="166" t="s">
        <v>302</v>
      </c>
    </row>
    <row r="27" spans="1:2" ht="50.1" customHeight="1">
      <c r="A27" s="165"/>
      <c r="B27" s="166" t="s">
        <v>303</v>
      </c>
    </row>
    <row r="28" spans="1:2" ht="50.1" customHeight="1">
      <c r="A28" s="165"/>
      <c r="B28" s="166" t="s">
        <v>304</v>
      </c>
    </row>
    <row r="29" spans="1:2" ht="50.1" customHeight="1">
      <c r="A29" s="165"/>
      <c r="B29" s="166" t="s">
        <v>305</v>
      </c>
    </row>
    <row r="30" spans="1:2" ht="50.1" customHeight="1">
      <c r="A30" s="165"/>
      <c r="B30" s="166" t="s">
        <v>306</v>
      </c>
    </row>
    <row r="31" spans="1:2" ht="50.1" customHeight="1">
      <c r="A31" s="165"/>
      <c r="B31" s="166" t="s">
        <v>307</v>
      </c>
    </row>
    <row r="32" spans="1:2" ht="50.1" customHeight="1">
      <c r="A32" s="165"/>
      <c r="B32" s="166" t="s">
        <v>308</v>
      </c>
    </row>
    <row r="33" spans="1:2" ht="50.1" customHeight="1">
      <c r="A33" s="165"/>
      <c r="B33" s="166" t="s">
        <v>309</v>
      </c>
    </row>
    <row r="34" spans="1:2" ht="50.1" customHeight="1">
      <c r="A34" s="165"/>
      <c r="B34" s="166" t="s">
        <v>310</v>
      </c>
    </row>
    <row r="35" spans="1:2" ht="50.1" customHeight="1">
      <c r="A35" s="165"/>
      <c r="B35" s="166" t="s">
        <v>311</v>
      </c>
    </row>
    <row r="36" spans="1:2" ht="50.1" customHeight="1">
      <c r="A36" s="165"/>
      <c r="B36" s="166" t="s">
        <v>312</v>
      </c>
    </row>
    <row r="37" spans="1:2" ht="50.1" customHeight="1">
      <c r="A37" s="165"/>
      <c r="B37" s="166" t="s">
        <v>313</v>
      </c>
    </row>
    <row r="38" spans="1:2" ht="50.1" customHeight="1">
      <c r="A38" s="165"/>
      <c r="B38" s="166" t="s">
        <v>314</v>
      </c>
    </row>
    <row r="39" spans="1:2" ht="50.1" customHeight="1">
      <c r="A39" s="165"/>
      <c r="B39" s="166" t="s">
        <v>315</v>
      </c>
    </row>
    <row r="40" spans="1:2" ht="50.1" customHeight="1">
      <c r="A40" s="165"/>
      <c r="B40" s="166" t="s">
        <v>316</v>
      </c>
    </row>
    <row r="41" spans="1:2" ht="50.1" customHeight="1">
      <c r="A41" s="165"/>
      <c r="B41" s="166" t="s">
        <v>317</v>
      </c>
    </row>
    <row r="42" spans="1:2" ht="50.1" customHeight="1">
      <c r="A42" s="165"/>
      <c r="B42" s="166" t="s">
        <v>318</v>
      </c>
    </row>
    <row r="43" spans="1:2" ht="50.1" customHeight="1">
      <c r="A43" s="165"/>
      <c r="B43" s="166" t="s">
        <v>319</v>
      </c>
    </row>
    <row r="44" spans="1:2" ht="50.1" customHeight="1">
      <c r="A44" s="165"/>
      <c r="B44" s="166" t="s">
        <v>320</v>
      </c>
    </row>
    <row r="45" spans="1:2" ht="50.1" customHeight="1">
      <c r="A45" s="165"/>
      <c r="B45" s="166" t="s">
        <v>321</v>
      </c>
    </row>
    <row r="46" spans="1:2" ht="50.1" customHeight="1">
      <c r="A46" s="165"/>
      <c r="B46" s="166" t="s">
        <v>322</v>
      </c>
    </row>
    <row r="47" spans="1:2" ht="50.1" customHeight="1">
      <c r="A47" s="165"/>
      <c r="B47" s="166" t="s">
        <v>323</v>
      </c>
    </row>
    <row r="48" spans="1:2" ht="50.1" customHeight="1">
      <c r="A48" s="165"/>
      <c r="B48" s="166" t="s">
        <v>324</v>
      </c>
    </row>
    <row r="49" spans="1:2" ht="50.1" customHeight="1">
      <c r="A49" s="165"/>
      <c r="B49" s="166" t="s">
        <v>325</v>
      </c>
    </row>
    <row r="50" spans="1:2" ht="50.1" customHeight="1">
      <c r="A50" s="165"/>
      <c r="B50" s="166" t="s">
        <v>326</v>
      </c>
    </row>
    <row r="51" spans="1:2" ht="50.1" customHeight="1">
      <c r="A51" s="165"/>
      <c r="B51" s="166" t="s">
        <v>327</v>
      </c>
    </row>
    <row r="52" spans="1:2" ht="50.1" customHeight="1">
      <c r="A52" s="165"/>
      <c r="B52" s="166" t="s">
        <v>328</v>
      </c>
    </row>
    <row r="53" spans="1:2" ht="50.1" customHeight="1">
      <c r="A53" s="165"/>
      <c r="B53" s="166" t="s">
        <v>329</v>
      </c>
    </row>
    <row r="54" spans="1:2" ht="50.1" customHeight="1">
      <c r="A54" s="165"/>
      <c r="B54" s="166" t="s">
        <v>330</v>
      </c>
    </row>
    <row r="55" spans="1:2" ht="50.1" customHeight="1">
      <c r="A55" s="165"/>
      <c r="B55" s="166" t="s">
        <v>331</v>
      </c>
    </row>
    <row r="56" spans="1:2" ht="50.1" customHeight="1">
      <c r="A56" s="165"/>
      <c r="B56" s="166" t="s">
        <v>332</v>
      </c>
    </row>
    <row r="57" spans="1:2" ht="50.1" customHeight="1">
      <c r="A57" s="165"/>
      <c r="B57" s="166" t="s">
        <v>333</v>
      </c>
    </row>
    <row r="58" spans="1:2" ht="50.1" customHeight="1">
      <c r="A58" s="165"/>
      <c r="B58" s="166" t="s">
        <v>334</v>
      </c>
    </row>
    <row r="59" spans="1:2" ht="50.1" customHeight="1">
      <c r="A59" s="165"/>
      <c r="B59" s="166" t="s">
        <v>335</v>
      </c>
    </row>
    <row r="60" spans="1:2" ht="50.1" customHeight="1">
      <c r="A60" s="165"/>
      <c r="B60" s="166" t="s">
        <v>336</v>
      </c>
    </row>
    <row r="61" spans="1:2" ht="50.1" customHeight="1">
      <c r="A61" s="165"/>
      <c r="B61" s="166" t="s">
        <v>337</v>
      </c>
    </row>
    <row r="62" spans="1:2" ht="50.1" customHeight="1">
      <c r="A62" s="165"/>
      <c r="B62" s="166" t="s">
        <v>338</v>
      </c>
    </row>
    <row r="63" spans="1:2" ht="50.1" customHeight="1">
      <c r="A63" s="165"/>
      <c r="B63" s="166" t="s">
        <v>339</v>
      </c>
    </row>
    <row r="64" spans="1:2" ht="50.1" customHeight="1">
      <c r="A64" s="165"/>
      <c r="B64" s="166" t="s">
        <v>340</v>
      </c>
    </row>
    <row r="65" spans="1:2" ht="50.1" customHeight="1">
      <c r="A65" s="165"/>
      <c r="B65" s="166" t="s">
        <v>341</v>
      </c>
    </row>
    <row r="66" spans="1:2" ht="50.1" customHeight="1">
      <c r="A66" s="165"/>
      <c r="B66" s="166" t="s">
        <v>342</v>
      </c>
    </row>
    <row r="67" spans="1:2" ht="50.1" customHeight="1">
      <c r="A67" s="165"/>
      <c r="B67" s="166" t="s">
        <v>343</v>
      </c>
    </row>
    <row r="68" spans="1:2" ht="50.1" customHeight="1">
      <c r="A68" s="165"/>
      <c r="B68" s="166" t="s">
        <v>344</v>
      </c>
    </row>
    <row r="69" spans="1:2" ht="50.1" customHeight="1">
      <c r="A69" s="165"/>
      <c r="B69" s="166" t="s">
        <v>345</v>
      </c>
    </row>
    <row r="70" spans="1:2" ht="50.1" customHeight="1">
      <c r="A70" s="165"/>
      <c r="B70" s="166" t="s">
        <v>346</v>
      </c>
    </row>
    <row r="71" spans="1:2" ht="50.1" customHeight="1">
      <c r="A71" s="165"/>
      <c r="B71" s="166" t="s">
        <v>347</v>
      </c>
    </row>
    <row r="72" spans="1:2" ht="50.1" customHeight="1">
      <c r="A72" s="165"/>
      <c r="B72" s="166" t="s">
        <v>348</v>
      </c>
    </row>
    <row r="73" spans="1:2" ht="50.1" customHeight="1">
      <c r="A73" s="165"/>
      <c r="B73" s="166" t="s">
        <v>349</v>
      </c>
    </row>
    <row r="74" spans="1:2" ht="50.1" customHeight="1">
      <c r="A74" s="165"/>
      <c r="B74" s="166" t="s">
        <v>350</v>
      </c>
    </row>
    <row r="75" spans="1:2" ht="50.1" customHeight="1">
      <c r="A75" s="167"/>
      <c r="B75" s="168" t="s">
        <v>351</v>
      </c>
    </row>
    <row r="76" spans="1:2" ht="50.1" customHeight="1">
      <c r="A76" s="169" t="s">
        <v>352</v>
      </c>
      <c r="B76" s="164" t="s">
        <v>276</v>
      </c>
    </row>
    <row r="77" spans="1:2" ht="50.1" customHeight="1">
      <c r="A77" s="165"/>
      <c r="B77" s="166" t="s">
        <v>353</v>
      </c>
    </row>
    <row r="78" spans="1:2" ht="50.1" customHeight="1">
      <c r="A78" s="165"/>
      <c r="B78" s="166" t="s">
        <v>354</v>
      </c>
    </row>
    <row r="79" spans="1:2" ht="50.1" customHeight="1">
      <c r="A79" s="165"/>
      <c r="B79" s="166" t="s">
        <v>355</v>
      </c>
    </row>
    <row r="80" spans="1:2" ht="50.1" customHeight="1">
      <c r="A80" s="165"/>
      <c r="B80" s="166" t="s">
        <v>356</v>
      </c>
    </row>
    <row r="81" spans="1:2" ht="50.1" customHeight="1">
      <c r="A81" s="165"/>
      <c r="B81" s="166" t="s">
        <v>357</v>
      </c>
    </row>
    <row r="82" spans="1:2" ht="50.1" customHeight="1">
      <c r="A82" s="165"/>
      <c r="B82" s="166" t="s">
        <v>358</v>
      </c>
    </row>
    <row r="83" spans="1:2" ht="50.1" customHeight="1">
      <c r="A83" s="165"/>
      <c r="B83" s="166" t="s">
        <v>359</v>
      </c>
    </row>
    <row r="84" spans="1:2" ht="50.1" customHeight="1">
      <c r="A84" s="165"/>
      <c r="B84" s="166" t="s">
        <v>360</v>
      </c>
    </row>
    <row r="85" spans="1:2" ht="50.1" customHeight="1">
      <c r="A85" s="165"/>
      <c r="B85" s="166" t="s">
        <v>361</v>
      </c>
    </row>
    <row r="86" spans="1:2" ht="50.1" customHeight="1">
      <c r="A86" s="165"/>
      <c r="B86" s="166" t="s">
        <v>362</v>
      </c>
    </row>
    <row r="87" spans="1:2" ht="50.1" customHeight="1">
      <c r="A87" s="165"/>
      <c r="B87" s="166" t="s">
        <v>363</v>
      </c>
    </row>
    <row r="88" spans="1:2" ht="50.1" customHeight="1">
      <c r="A88" s="165"/>
      <c r="B88" s="166" t="s">
        <v>364</v>
      </c>
    </row>
    <row r="89" spans="1:2" ht="50.1" customHeight="1">
      <c r="A89" s="165"/>
      <c r="B89" s="166" t="s">
        <v>365</v>
      </c>
    </row>
    <row r="90" spans="1:2" ht="50.1" customHeight="1">
      <c r="A90" s="165"/>
      <c r="B90" s="166" t="s">
        <v>366</v>
      </c>
    </row>
    <row r="91" spans="1:2" ht="50.1" customHeight="1">
      <c r="A91" s="165"/>
      <c r="B91" s="166" t="s">
        <v>367</v>
      </c>
    </row>
    <row r="92" spans="1:2" ht="50.1" customHeight="1">
      <c r="A92" s="165"/>
      <c r="B92" s="166" t="s">
        <v>368</v>
      </c>
    </row>
    <row r="93" spans="1:2" ht="50.1" customHeight="1">
      <c r="A93" s="167"/>
      <c r="B93" s="168" t="s">
        <v>369</v>
      </c>
    </row>
    <row r="94" spans="1:2" ht="50.1" customHeight="1">
      <c r="A94" s="169" t="s">
        <v>277</v>
      </c>
      <c r="B94" s="164" t="s">
        <v>278</v>
      </c>
    </row>
    <row r="95" spans="1:2" ht="50.1" customHeight="1">
      <c r="A95" s="165"/>
      <c r="B95" s="166" t="s">
        <v>370</v>
      </c>
    </row>
    <row r="96" spans="1:2" ht="50.1" customHeight="1">
      <c r="A96" s="165"/>
      <c r="B96" s="166" t="s">
        <v>371</v>
      </c>
    </row>
    <row r="97" spans="1:2" ht="50.1" customHeight="1">
      <c r="A97" s="165"/>
      <c r="B97" s="166" t="s">
        <v>372</v>
      </c>
    </row>
    <row r="98" spans="1:2" ht="50.1" customHeight="1">
      <c r="A98" s="165"/>
      <c r="B98" s="166" t="s">
        <v>373</v>
      </c>
    </row>
    <row r="99" spans="1:2" ht="50.1" customHeight="1">
      <c r="A99" s="165"/>
      <c r="B99" s="166" t="s">
        <v>374</v>
      </c>
    </row>
    <row r="100" spans="1:2" ht="50.1" customHeight="1">
      <c r="A100" s="165"/>
      <c r="B100" s="166" t="s">
        <v>375</v>
      </c>
    </row>
    <row r="101" spans="1:2" ht="50.1" customHeight="1">
      <c r="A101" s="165"/>
      <c r="B101" s="166" t="s">
        <v>376</v>
      </c>
    </row>
    <row r="102" spans="1:2" ht="50.1" customHeight="1">
      <c r="A102" s="165"/>
      <c r="B102" s="166" t="s">
        <v>377</v>
      </c>
    </row>
    <row r="103" spans="1:2" ht="50.1" customHeight="1">
      <c r="A103" s="165"/>
      <c r="B103" s="166" t="s">
        <v>378</v>
      </c>
    </row>
    <row r="104" spans="1:2" ht="50.1" customHeight="1">
      <c r="A104" s="165"/>
      <c r="B104" s="166" t="s">
        <v>379</v>
      </c>
    </row>
    <row r="105" spans="1:2" ht="50.1" customHeight="1">
      <c r="A105" s="165"/>
      <c r="B105" s="166" t="s">
        <v>380</v>
      </c>
    </row>
    <row r="106" spans="1:2" ht="50.1" customHeight="1">
      <c r="A106" s="165"/>
      <c r="B106" s="166" t="s">
        <v>381</v>
      </c>
    </row>
    <row r="107" spans="1:2" ht="50.1" customHeight="1">
      <c r="A107" s="165"/>
      <c r="B107" s="166" t="s">
        <v>382</v>
      </c>
    </row>
    <row r="108" spans="1:2" ht="50.1" customHeight="1">
      <c r="A108" s="165"/>
      <c r="B108" s="166" t="s">
        <v>383</v>
      </c>
    </row>
    <row r="109" spans="1:2" ht="50.1" customHeight="1">
      <c r="A109" s="165"/>
      <c r="B109" s="166" t="s">
        <v>384</v>
      </c>
    </row>
    <row r="110" spans="1:2" ht="50.1" customHeight="1">
      <c r="A110" s="165"/>
      <c r="B110" s="166" t="s">
        <v>385</v>
      </c>
    </row>
    <row r="111" spans="1:2" ht="50.1" customHeight="1">
      <c r="A111" s="165"/>
      <c r="B111" s="166" t="s">
        <v>386</v>
      </c>
    </row>
    <row r="112" spans="1:2" ht="50.1" customHeight="1">
      <c r="A112" s="165"/>
      <c r="B112" s="166" t="s">
        <v>387</v>
      </c>
    </row>
    <row r="113" spans="1:2" ht="50.1" customHeight="1">
      <c r="A113" s="165"/>
      <c r="B113" s="166" t="s">
        <v>388</v>
      </c>
    </row>
    <row r="114" spans="1:2" ht="50.1" customHeight="1">
      <c r="A114" s="165"/>
      <c r="B114" s="166" t="s">
        <v>389</v>
      </c>
    </row>
    <row r="115" spans="1:2" ht="50.1" customHeight="1">
      <c r="A115" s="165"/>
      <c r="B115" s="166" t="s">
        <v>390</v>
      </c>
    </row>
    <row r="116" spans="1:2" ht="50.1" customHeight="1">
      <c r="A116" s="165"/>
      <c r="B116" s="166" t="s">
        <v>391</v>
      </c>
    </row>
    <row r="117" spans="1:2" ht="50.1" customHeight="1">
      <c r="A117" s="165"/>
      <c r="B117" s="166" t="s">
        <v>392</v>
      </c>
    </row>
    <row r="118" spans="1:2" ht="50.1" customHeight="1">
      <c r="A118" s="165"/>
      <c r="B118" s="166" t="s">
        <v>393</v>
      </c>
    </row>
    <row r="119" spans="1:2" ht="50.1" customHeight="1">
      <c r="A119" s="165"/>
      <c r="B119" s="166" t="s">
        <v>394</v>
      </c>
    </row>
    <row r="120" spans="1:2" ht="50.1" customHeight="1">
      <c r="A120" s="165"/>
      <c r="B120" s="166" t="s">
        <v>395</v>
      </c>
    </row>
    <row r="121" spans="1:2" ht="50.1" customHeight="1">
      <c r="A121" s="165"/>
      <c r="B121" s="166" t="s">
        <v>396</v>
      </c>
    </row>
    <row r="122" spans="1:2" ht="50.1" customHeight="1">
      <c r="A122" s="165"/>
      <c r="B122" s="166" t="s">
        <v>397</v>
      </c>
    </row>
    <row r="123" spans="1:2" ht="50.1" customHeight="1">
      <c r="A123" s="165"/>
      <c r="B123" s="166" t="s">
        <v>398</v>
      </c>
    </row>
    <row r="124" spans="1:2" ht="50.1" customHeight="1">
      <c r="A124" s="167"/>
      <c r="B124" s="168" t="s">
        <v>399</v>
      </c>
    </row>
    <row r="125" spans="1:2" ht="50.1" customHeight="1">
      <c r="A125" s="169" t="s">
        <v>279</v>
      </c>
      <c r="B125" s="164" t="s">
        <v>280</v>
      </c>
    </row>
    <row r="126" spans="1:2" ht="50.1" customHeight="1">
      <c r="A126" s="165"/>
      <c r="B126" s="166" t="s">
        <v>400</v>
      </c>
    </row>
    <row r="127" spans="1:2" ht="50.1" customHeight="1">
      <c r="A127" s="165"/>
      <c r="B127" s="166" t="s">
        <v>401</v>
      </c>
    </row>
    <row r="128" spans="1:2" ht="50.1" customHeight="1">
      <c r="A128" s="165"/>
      <c r="B128" s="166" t="s">
        <v>402</v>
      </c>
    </row>
    <row r="129" spans="1:2" ht="50.1" customHeight="1">
      <c r="A129" s="165"/>
      <c r="B129" s="166" t="s">
        <v>403</v>
      </c>
    </row>
    <row r="130" spans="1:2" ht="50.1" customHeight="1">
      <c r="A130" s="167"/>
      <c r="B130" s="168" t="s">
        <v>404</v>
      </c>
    </row>
    <row r="131" spans="1:2" ht="50.1" customHeight="1">
      <c r="A131" s="169" t="s">
        <v>419</v>
      </c>
      <c r="B131" s="164" t="s">
        <v>281</v>
      </c>
    </row>
    <row r="132" spans="1:2" ht="50.1" customHeight="1">
      <c r="A132" s="165"/>
      <c r="B132" s="166" t="s">
        <v>405</v>
      </c>
    </row>
    <row r="133" spans="1:2" ht="50.1" customHeight="1">
      <c r="A133" s="165"/>
      <c r="B133" s="166" t="s">
        <v>406</v>
      </c>
    </row>
    <row r="134" spans="1:2" ht="50.1" customHeight="1">
      <c r="A134" s="167"/>
      <c r="B134" s="168" t="s">
        <v>407</v>
      </c>
    </row>
    <row r="135" spans="1:2">
      <c r="A135" s="170"/>
      <c r="B135" s="170"/>
    </row>
    <row r="136" spans="1:2">
      <c r="A136" s="170"/>
      <c r="B136" s="170"/>
    </row>
    <row r="137" spans="1:2">
      <c r="A137" s="170"/>
      <c r="B137" s="170"/>
    </row>
    <row r="138" spans="1:2">
      <c r="A138" s="170"/>
      <c r="B138" s="170"/>
    </row>
    <row r="139" spans="1:2">
      <c r="A139" s="170"/>
      <c r="B139" s="170"/>
    </row>
    <row r="140" spans="1:2">
      <c r="A140" s="170"/>
      <c r="B140" s="170"/>
    </row>
    <row r="141" spans="1:2">
      <c r="A141" s="170"/>
      <c r="B141" s="170"/>
    </row>
    <row r="142" spans="1:2">
      <c r="A142" s="170"/>
      <c r="B142" s="170"/>
    </row>
    <row r="143" spans="1:2">
      <c r="A143" s="170"/>
      <c r="B143" s="170"/>
    </row>
    <row r="144" spans="1:2">
      <c r="A144" s="170"/>
      <c r="B144" s="170"/>
    </row>
    <row r="145" spans="1:2">
      <c r="A145" s="170"/>
      <c r="B145" s="170"/>
    </row>
    <row r="146" spans="1:2">
      <c r="A146" s="170"/>
      <c r="B146" s="170"/>
    </row>
    <row r="147" spans="1:2">
      <c r="A147" s="170"/>
      <c r="B147" s="170"/>
    </row>
    <row r="148" spans="1:2">
      <c r="A148" s="170"/>
      <c r="B148" s="170"/>
    </row>
    <row r="149" spans="1:2">
      <c r="A149" s="170"/>
      <c r="B149" s="170"/>
    </row>
    <row r="150" spans="1:2">
      <c r="A150" s="170"/>
      <c r="B150" s="170"/>
    </row>
    <row r="151" spans="1:2">
      <c r="A151" s="170"/>
      <c r="B151" s="170"/>
    </row>
    <row r="152" spans="1:2">
      <c r="A152" s="170"/>
      <c r="B152" s="170"/>
    </row>
    <row r="153" spans="1:2">
      <c r="A153" s="170"/>
      <c r="B153" s="170"/>
    </row>
    <row r="154" spans="1:2">
      <c r="A154" s="170"/>
      <c r="B154" s="170"/>
    </row>
    <row r="155" spans="1:2">
      <c r="A155" s="170"/>
      <c r="B155" s="170"/>
    </row>
    <row r="156" spans="1:2">
      <c r="A156" s="170"/>
      <c r="B156" s="170"/>
    </row>
    <row r="157" spans="1:2">
      <c r="A157" s="170"/>
      <c r="B157" s="170"/>
    </row>
    <row r="158" spans="1:2">
      <c r="A158" s="170"/>
      <c r="B158" s="170"/>
    </row>
    <row r="159" spans="1:2">
      <c r="A159" s="170"/>
      <c r="B159" s="170"/>
    </row>
    <row r="160" spans="1:2">
      <c r="A160" s="170"/>
      <c r="B160" s="170"/>
    </row>
    <row r="161" spans="1:2">
      <c r="A161" s="170"/>
      <c r="B161" s="170"/>
    </row>
    <row r="162" spans="1:2">
      <c r="A162" s="170"/>
      <c r="B162" s="170"/>
    </row>
    <row r="163" spans="1:2">
      <c r="A163" s="170"/>
      <c r="B163" s="170"/>
    </row>
    <row r="164" spans="1:2">
      <c r="A164" s="170"/>
      <c r="B164" s="170"/>
    </row>
    <row r="165" spans="1:2">
      <c r="A165" s="170"/>
      <c r="B165" s="170"/>
    </row>
    <row r="166" spans="1:2">
      <c r="A166" s="170"/>
      <c r="B166" s="170"/>
    </row>
    <row r="167" spans="1:2">
      <c r="A167" s="170"/>
      <c r="B167" s="170"/>
    </row>
    <row r="168" spans="1:2">
      <c r="A168" s="170"/>
      <c r="B168" s="170"/>
    </row>
    <row r="169" spans="1:2">
      <c r="A169" s="170"/>
      <c r="B169" s="170"/>
    </row>
    <row r="170" spans="1:2">
      <c r="A170" s="170"/>
      <c r="B170" s="170"/>
    </row>
    <row r="171" spans="1:2">
      <c r="A171" s="170"/>
      <c r="B171" s="170"/>
    </row>
    <row r="172" spans="1:2">
      <c r="A172" s="170"/>
      <c r="B172" s="170"/>
    </row>
    <row r="173" spans="1:2">
      <c r="A173" s="170"/>
      <c r="B173" s="170"/>
    </row>
    <row r="174" spans="1:2">
      <c r="A174" s="170"/>
      <c r="B174" s="170"/>
    </row>
    <row r="175" spans="1:2">
      <c r="A175" s="170"/>
      <c r="B175" s="170"/>
    </row>
    <row r="176" spans="1:2">
      <c r="A176" s="170"/>
      <c r="B176" s="170"/>
    </row>
    <row r="177" spans="1:2">
      <c r="A177" s="170"/>
      <c r="B177" s="170"/>
    </row>
    <row r="178" spans="1:2">
      <c r="A178" s="170"/>
      <c r="B178" s="170"/>
    </row>
    <row r="179" spans="1:2">
      <c r="A179" s="170"/>
      <c r="B179" s="170"/>
    </row>
    <row r="180" spans="1:2">
      <c r="A180" s="170"/>
      <c r="B180" s="170"/>
    </row>
    <row r="181" spans="1:2">
      <c r="A181" s="170"/>
      <c r="B181" s="170"/>
    </row>
    <row r="182" spans="1:2">
      <c r="A182" s="170"/>
      <c r="B182" s="170"/>
    </row>
    <row r="183" spans="1:2">
      <c r="A183" s="170"/>
      <c r="B183" s="170"/>
    </row>
    <row r="184" spans="1:2">
      <c r="A184" s="170"/>
      <c r="B184" s="170"/>
    </row>
    <row r="185" spans="1:2">
      <c r="A185" s="170"/>
      <c r="B185" s="170"/>
    </row>
    <row r="186" spans="1:2">
      <c r="A186" s="170"/>
      <c r="B186" s="170"/>
    </row>
    <row r="187" spans="1:2">
      <c r="A187" s="170"/>
      <c r="B187" s="170"/>
    </row>
    <row r="188" spans="1:2">
      <c r="A188" s="170"/>
      <c r="B188" s="170"/>
    </row>
    <row r="189" spans="1:2">
      <c r="A189" s="170"/>
      <c r="B189" s="170"/>
    </row>
    <row r="190" spans="1:2">
      <c r="A190" s="170"/>
      <c r="B190" s="170"/>
    </row>
    <row r="191" spans="1:2">
      <c r="A191" s="170"/>
      <c r="B191" s="170"/>
    </row>
    <row r="192" spans="1:2">
      <c r="A192" s="170"/>
      <c r="B192" s="170"/>
    </row>
    <row r="193" spans="1:2">
      <c r="A193" s="170"/>
      <c r="B193" s="170"/>
    </row>
    <row r="194" spans="1:2">
      <c r="A194" s="170"/>
      <c r="B194" s="170"/>
    </row>
    <row r="195" spans="1:2">
      <c r="A195" s="170"/>
      <c r="B195" s="170"/>
    </row>
    <row r="196" spans="1:2">
      <c r="A196" s="170"/>
      <c r="B196" s="170"/>
    </row>
    <row r="197" spans="1:2">
      <c r="A197" s="170"/>
      <c r="B197" s="170"/>
    </row>
    <row r="198" spans="1:2">
      <c r="A198" s="170"/>
      <c r="B198" s="170"/>
    </row>
    <row r="199" spans="1:2">
      <c r="A199" s="170"/>
      <c r="B199" s="170"/>
    </row>
    <row r="200" spans="1:2">
      <c r="A200" s="170"/>
      <c r="B200" s="170"/>
    </row>
    <row r="201" spans="1:2">
      <c r="A201" s="170"/>
      <c r="B201" s="170"/>
    </row>
    <row r="202" spans="1:2">
      <c r="A202" s="170"/>
      <c r="B202" s="170"/>
    </row>
    <row r="203" spans="1:2">
      <c r="A203" s="170"/>
      <c r="B203" s="170"/>
    </row>
    <row r="204" spans="1:2">
      <c r="A204" s="170"/>
      <c r="B204" s="170"/>
    </row>
    <row r="205" spans="1:2">
      <c r="A205" s="170"/>
      <c r="B205" s="170"/>
    </row>
    <row r="206" spans="1:2">
      <c r="A206" s="170"/>
      <c r="B206" s="170"/>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11</vt:i4>
      </vt:variant>
      <vt:variant>
        <vt:lpstr>이름 지정된 범위</vt:lpstr>
      </vt:variant>
      <vt:variant>
        <vt:i4>16</vt:i4>
      </vt:variant>
    </vt:vector>
  </HeadingPairs>
  <TitlesOfParts>
    <vt:vector size="27" baseType="lpstr">
      <vt:lpstr>工총괄</vt:lpstr>
      <vt:lpstr>내역서</vt:lpstr>
      <vt:lpstr>물량산출서</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공사손해보험!Print_Area</vt:lpstr>
      <vt:lpstr>공사이행!Print_Area</vt:lpstr>
      <vt:lpstr>工총괄!Print_Area</vt:lpstr>
      <vt:lpstr>내역서!Print_Area</vt:lpstr>
      <vt:lpstr>물량산출서!Print_Area</vt:lpstr>
      <vt:lpstr>'산업안전보건(별표5)'!Print_Area</vt:lpstr>
      <vt:lpstr>지급수수료!Print_Area</vt:lpstr>
      <vt:lpstr>평균노임단가!Print_Area</vt:lpstr>
      <vt:lpstr>'건설산업기본법(별표1)'!Print_Titles</vt:lpstr>
      <vt:lpstr>공사손해보험!Print_Titles</vt:lpstr>
      <vt:lpstr>내역서!Print_Titles</vt:lpstr>
      <vt:lpstr>물량산출서!Print_Titles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이영윤</cp:lastModifiedBy>
  <cp:lastPrinted>2025-12-12T03:27:18Z</cp:lastPrinted>
  <dcterms:created xsi:type="dcterms:W3CDTF">2004-03-22T06:46:45Z</dcterms:created>
  <dcterms:modified xsi:type="dcterms:W3CDTF">2026-01-20T07:37:53Z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